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865" yWindow="75" windowWidth="9165" windowHeight="7905" tabRatio="481" firstSheet="12" activeTab="12"/>
  </bookViews>
  <sheets>
    <sheet name="Stationary For CFS  (3)" sheetId="43" state="hidden" r:id="rId1"/>
    <sheet name="Stationary For CFS  (2)" sheetId="42" state="hidden" r:id="rId2"/>
    <sheet name="PR" sheetId="21" state="hidden" r:id="rId3"/>
    <sheet name="Competitive Bid Analysis" sheetId="26" state="hidden" r:id="rId4"/>
    <sheet name="2 Month " sheetId="27" state="hidden" r:id="rId5"/>
    <sheet name="Terms and conditions" sheetId="28" state="hidden" r:id="rId6"/>
    <sheet name="Invoice Authorisation" sheetId="20" state="hidden" r:id="rId7"/>
    <sheet name="Goods Received Note" sheetId="29" state="hidden" r:id="rId8"/>
    <sheet name="Services Completion Note" sheetId="23" state="hidden" r:id="rId9"/>
    <sheet name="Guidance" sheetId="10" state="hidden" r:id="rId10"/>
    <sheet name="Example" sheetId="16" state="hidden" r:id="rId11"/>
    <sheet name="Patient Food" sheetId="46" state="hidden" r:id="rId12"/>
    <sheet name="Hygiene" sheetId="50" r:id="rId13"/>
    <sheet name="Refreshment" sheetId="51" state="hidden" r:id="rId14"/>
    <sheet name="Fuel and Gas" sheetId="52" state="hidden" r:id="rId15"/>
    <sheet name="Total" sheetId="53" state="hidden" r:id="rId16"/>
    <sheet name="DH Food " sheetId="34" state="hidden" r:id="rId17"/>
  </sheets>
  <definedNames>
    <definedName name="_xlnm._FilterDatabase" localSheetId="2" hidden="1">PR!$A$16:$N$39</definedName>
    <definedName name="CO" localSheetId="16">#REF!</definedName>
    <definedName name="CO" localSheetId="10">#REF!</definedName>
    <definedName name="CO" localSheetId="14">#REF!</definedName>
    <definedName name="CO" localSheetId="12">#REF!</definedName>
    <definedName name="CO" localSheetId="11">#REF!</definedName>
    <definedName name="CO" localSheetId="2">#REF!</definedName>
    <definedName name="CO" localSheetId="13">#REF!</definedName>
    <definedName name="CO" localSheetId="1">#REF!</definedName>
    <definedName name="CO" localSheetId="0">#REF!</definedName>
    <definedName name="CO" localSheetId="15">#REF!</definedName>
    <definedName name="CO">#REF!</definedName>
    <definedName name="coname" localSheetId="16">#REF!</definedName>
    <definedName name="coname" localSheetId="10">#REF!</definedName>
    <definedName name="coname" localSheetId="14">#REF!</definedName>
    <definedName name="coname" localSheetId="12">#REF!</definedName>
    <definedName name="coname" localSheetId="11">#REF!</definedName>
    <definedName name="coname" localSheetId="2">#REF!</definedName>
    <definedName name="coname" localSheetId="13">#REF!</definedName>
    <definedName name="coname" localSheetId="1">#REF!</definedName>
    <definedName name="coname" localSheetId="0">#REF!</definedName>
    <definedName name="coname" localSheetId="15">#REF!</definedName>
    <definedName name="coname">#REF!</definedName>
    <definedName name="OLE_LINK1" localSheetId="5">'Terms and conditions'!$A$3</definedName>
    <definedName name="_xlnm.Print_Area" localSheetId="3">'Competitive Bid Analysis'!$A$1:$S$48</definedName>
    <definedName name="_xlnm.Print_Area" localSheetId="16">'DH Food '!$A$1:$H$53</definedName>
    <definedName name="_xlnm.Print_Area" localSheetId="10">Example!$A$1:$N$39</definedName>
    <definedName name="_xlnm.Print_Area" localSheetId="7">'Goods Received Note'!$A$1:$H$30</definedName>
    <definedName name="_xlnm.Print_Area" localSheetId="12">Hygiene!$A$1:$H$15</definedName>
    <definedName name="_xlnm.Print_Area" localSheetId="6">'Invoice Authorisation'!$A$1:$L$39</definedName>
    <definedName name="_xlnm.Print_Area" localSheetId="2">PR!$A$1:$N$38</definedName>
    <definedName name="_xlnm.Print_Area" localSheetId="8">'Services Completion Note'!$A$1:$G$30</definedName>
    <definedName name="_xlnm.Print_Area" localSheetId="1">'Stationary For CFS  (2)'!$A$1:$H$55</definedName>
    <definedName name="_xlnm.Print_Area" localSheetId="0">'Stationary For CFS  (3)'!$A$1:$H$55</definedName>
    <definedName name="_xlnm.Print_Titles" localSheetId="10">Example!$9:$9</definedName>
    <definedName name="_xlnm.Print_Titles" localSheetId="2">PR!$9:$9</definedName>
  </definedNames>
  <calcPr calcId="145621"/>
</workbook>
</file>

<file path=xl/calcChain.xml><?xml version="1.0" encoding="utf-8"?>
<calcChain xmlns="http://schemas.openxmlformats.org/spreadsheetml/2006/main">
  <c r="G15" i="50" l="1"/>
  <c r="G5" i="50"/>
  <c r="G6" i="50"/>
  <c r="G7" i="50"/>
  <c r="G8" i="50"/>
  <c r="G9" i="50"/>
  <c r="G10" i="50"/>
  <c r="G11" i="50"/>
  <c r="G12" i="50"/>
  <c r="G13" i="50"/>
  <c r="G14" i="50"/>
  <c r="G4" i="50"/>
  <c r="BX8" i="52" l="1"/>
  <c r="BZ8" i="52" s="1"/>
  <c r="CB8" i="52" s="1"/>
  <c r="BX7" i="52"/>
  <c r="BZ7" i="52" s="1"/>
  <c r="CB7" i="52" s="1"/>
  <c r="BX6" i="52"/>
  <c r="BZ6" i="52" s="1"/>
  <c r="CB6" i="52" s="1"/>
  <c r="BX5" i="52"/>
  <c r="BZ5" i="52" s="1"/>
  <c r="CB5" i="52" s="1"/>
  <c r="CB9" i="52" l="1"/>
  <c r="C9" i="53" s="1"/>
  <c r="E9" i="53" s="1"/>
  <c r="S19" i="46"/>
  <c r="U19" i="46" s="1"/>
  <c r="W19" i="46" s="1"/>
  <c r="BX6" i="51"/>
  <c r="BZ6" i="51" s="1"/>
  <c r="CB6" i="51" s="1"/>
  <c r="BX7" i="51"/>
  <c r="BZ7" i="51" s="1"/>
  <c r="CB7" i="51" s="1"/>
  <c r="BX8" i="51"/>
  <c r="BZ8" i="51" s="1"/>
  <c r="CB8" i="51" s="1"/>
  <c r="BX5" i="51"/>
  <c r="BZ5" i="51" s="1"/>
  <c r="CB5" i="51" s="1"/>
  <c r="CB9" i="51" l="1"/>
  <c r="C8" i="53" s="1"/>
  <c r="E8" i="53" s="1"/>
  <c r="C7" i="53" l="1"/>
  <c r="E7" i="53" s="1"/>
  <c r="C6" i="53" l="1"/>
  <c r="E6" i="53" s="1"/>
  <c r="B13" i="46" l="1"/>
  <c r="C18" i="46"/>
  <c r="B18" i="46"/>
  <c r="S18" i="46" s="1"/>
  <c r="U18" i="46" s="1"/>
  <c r="W18" i="46" s="1"/>
  <c r="C17" i="46"/>
  <c r="B17" i="46"/>
  <c r="C16" i="46"/>
  <c r="B16" i="46"/>
  <c r="S16" i="46" s="1"/>
  <c r="U16" i="46" s="1"/>
  <c r="W16" i="46" s="1"/>
  <c r="C15" i="46"/>
  <c r="B15" i="46"/>
  <c r="C14" i="46"/>
  <c r="B14" i="46"/>
  <c r="S14" i="46" s="1"/>
  <c r="U14" i="46" s="1"/>
  <c r="W14" i="46" s="1"/>
  <c r="C13" i="46"/>
  <c r="C12" i="46"/>
  <c r="B12" i="46"/>
  <c r="C11" i="46"/>
  <c r="B11" i="46"/>
  <c r="C10" i="46"/>
  <c r="B10" i="46"/>
  <c r="C9" i="46"/>
  <c r="B9" i="46"/>
  <c r="C8" i="46"/>
  <c r="B8" i="46"/>
  <c r="C7" i="46"/>
  <c r="B7" i="46"/>
  <c r="C6" i="46"/>
  <c r="B6" i="46"/>
  <c r="C5" i="46"/>
  <c r="B5" i="46"/>
  <c r="S5" i="46" s="1"/>
  <c r="U5" i="46" s="1"/>
  <c r="W5" i="46" s="1"/>
  <c r="C4" i="46"/>
  <c r="B4" i="46"/>
  <c r="S4" i="46" s="1"/>
  <c r="U4" i="46" s="1"/>
  <c r="W4" i="46" s="1"/>
  <c r="S7" i="46" l="1"/>
  <c r="U7" i="46" s="1"/>
  <c r="W7" i="46" s="1"/>
  <c r="S9" i="46"/>
  <c r="U9" i="46" s="1"/>
  <c r="W9" i="46" s="1"/>
  <c r="S11" i="46"/>
  <c r="U11" i="46" s="1"/>
  <c r="W11" i="46" s="1"/>
  <c r="S6" i="46"/>
  <c r="U6" i="46" s="1"/>
  <c r="W6" i="46" s="1"/>
  <c r="S8" i="46"/>
  <c r="U8" i="46" s="1"/>
  <c r="W8" i="46" s="1"/>
  <c r="S10" i="46"/>
  <c r="U10" i="46" s="1"/>
  <c r="W10" i="46" s="1"/>
  <c r="S12" i="46"/>
  <c r="U12" i="46" s="1"/>
  <c r="W12" i="46" s="1"/>
  <c r="S15" i="46"/>
  <c r="U15" i="46" s="1"/>
  <c r="W15" i="46" s="1"/>
  <c r="S17" i="46"/>
  <c r="U17" i="46" s="1"/>
  <c r="W17" i="46" s="1"/>
  <c r="S13" i="46"/>
  <c r="U13" i="46" s="1"/>
  <c r="W13" i="46" s="1"/>
  <c r="W20" i="46" l="1"/>
  <c r="C5" i="53" s="1"/>
  <c r="E5" i="53" s="1"/>
  <c r="E10" i="53" s="1"/>
  <c r="F10" i="53" s="1"/>
  <c r="P69" i="26"/>
  <c r="P68" i="26"/>
  <c r="P67" i="26"/>
  <c r="P66" i="26"/>
  <c r="P65" i="26"/>
  <c r="P64" i="26"/>
  <c r="P63" i="26"/>
  <c r="P62" i="26"/>
  <c r="P61" i="26"/>
  <c r="P60" i="26"/>
  <c r="P59" i="26"/>
  <c r="P58" i="26"/>
  <c r="P57" i="26"/>
  <c r="P56" i="26"/>
  <c r="P55" i="26"/>
  <c r="P54" i="26"/>
  <c r="R12" i="26"/>
  <c r="R13" i="26"/>
  <c r="R14" i="26"/>
  <c r="R15" i="26"/>
  <c r="R16" i="26"/>
  <c r="R17" i="26"/>
  <c r="R18" i="26"/>
  <c r="R19" i="26"/>
  <c r="R20" i="26"/>
  <c r="R21" i="26"/>
  <c r="R22" i="26"/>
  <c r="R23" i="26"/>
  <c r="R24" i="26"/>
  <c r="R25" i="26"/>
  <c r="R26" i="26"/>
  <c r="R11" i="26"/>
  <c r="R27" i="26" s="1"/>
  <c r="O23" i="26"/>
  <c r="O22" i="26"/>
  <c r="O21" i="26"/>
  <c r="O20" i="26"/>
  <c r="O19" i="26"/>
  <c r="O18" i="26"/>
  <c r="O17" i="26"/>
  <c r="O16" i="26"/>
  <c r="L23" i="26"/>
  <c r="L22" i="26"/>
  <c r="L21" i="26"/>
  <c r="L20" i="26"/>
  <c r="L19" i="26"/>
  <c r="L18" i="26"/>
  <c r="L17" i="26"/>
  <c r="L16" i="26"/>
  <c r="I23" i="26"/>
  <c r="I22" i="26"/>
  <c r="I21" i="26"/>
  <c r="I20" i="26"/>
  <c r="I19" i="26"/>
  <c r="I18" i="26"/>
  <c r="I17" i="26"/>
  <c r="I16" i="26"/>
  <c r="F23" i="26"/>
  <c r="F22" i="26"/>
  <c r="F21" i="26"/>
  <c r="F20" i="26"/>
  <c r="F19" i="26"/>
  <c r="F18" i="26"/>
  <c r="F17" i="26"/>
  <c r="F16" i="26"/>
  <c r="R28" i="26" l="1"/>
  <c r="R31" i="26" s="1"/>
  <c r="G18" i="27"/>
  <c r="C3" i="27" l="1"/>
  <c r="C4" i="27"/>
  <c r="G4" i="27"/>
  <c r="C5" i="27"/>
  <c r="G5" i="27"/>
  <c r="C6" i="27"/>
  <c r="G6" i="27"/>
  <c r="C7" i="27"/>
  <c r="G7" i="27"/>
  <c r="C8" i="27"/>
  <c r="G8" i="27"/>
  <c r="C9" i="27"/>
  <c r="G9" i="27"/>
  <c r="C10" i="27"/>
  <c r="G10" i="27"/>
  <c r="C11" i="27"/>
  <c r="G11" i="27"/>
  <c r="C12" i="27"/>
  <c r="G12" i="27"/>
  <c r="C13" i="27"/>
  <c r="G13" i="27"/>
  <c r="C14" i="27"/>
  <c r="G14" i="27"/>
  <c r="C15" i="27"/>
  <c r="G15" i="27"/>
  <c r="C16" i="27"/>
  <c r="G16" i="27"/>
  <c r="C17" i="27"/>
  <c r="G17" i="27"/>
  <c r="C2" i="27"/>
  <c r="B3" i="27"/>
  <c r="B4" i="27"/>
  <c r="B5" i="27"/>
  <c r="B6" i="27"/>
  <c r="B7" i="27"/>
  <c r="B8" i="27"/>
  <c r="B9" i="27"/>
  <c r="B10" i="27"/>
  <c r="B11" i="27"/>
  <c r="B12" i="27"/>
  <c r="B13" i="27"/>
  <c r="B14" i="27"/>
  <c r="B15" i="27"/>
  <c r="B16" i="27"/>
  <c r="B17" i="27"/>
  <c r="B2" i="27"/>
  <c r="G3" i="27" l="1"/>
  <c r="L26" i="20"/>
  <c r="B11" i="20"/>
  <c r="B12" i="20"/>
  <c r="B13" i="20"/>
  <c r="B14" i="20"/>
  <c r="B15" i="20"/>
  <c r="B16" i="20"/>
  <c r="B17" i="20"/>
  <c r="B18" i="20"/>
  <c r="B19" i="20"/>
  <c r="B20" i="20"/>
  <c r="B21" i="20"/>
  <c r="B22" i="20"/>
  <c r="B23" i="20"/>
  <c r="B24" i="20"/>
  <c r="B25" i="20"/>
  <c r="B10" i="20"/>
  <c r="O12" i="26" l="1"/>
  <c r="O13" i="26"/>
  <c r="O14" i="26"/>
  <c r="L15" i="26"/>
  <c r="O24" i="26"/>
  <c r="I25" i="26"/>
  <c r="F26" i="26"/>
  <c r="O11" i="26"/>
  <c r="I15" i="26" l="1"/>
  <c r="I26" i="26"/>
  <c r="U25" i="26"/>
  <c r="F25" i="26"/>
  <c r="O25" i="26"/>
  <c r="L25" i="26"/>
  <c r="I24" i="26"/>
  <c r="O15" i="26"/>
  <c r="L26" i="26"/>
  <c r="U24" i="26"/>
  <c r="F24" i="26"/>
  <c r="O26" i="26"/>
  <c r="U26" i="26"/>
  <c r="L24" i="26"/>
  <c r="U15" i="26"/>
  <c r="F15" i="26"/>
  <c r="O27" i="26" l="1"/>
  <c r="O28" i="26" s="1"/>
  <c r="O32" i="26"/>
  <c r="F11" i="26"/>
  <c r="F12" i="26"/>
  <c r="F13" i="26"/>
  <c r="F14" i="26"/>
  <c r="F27" i="26" l="1"/>
  <c r="F28" i="26" s="1"/>
  <c r="O31" i="26"/>
  <c r="I12" i="26"/>
  <c r="L12" i="26"/>
  <c r="U12" i="26"/>
  <c r="I13" i="26"/>
  <c r="L13" i="26"/>
  <c r="U13" i="26"/>
  <c r="I14" i="26"/>
  <c r="L14" i="26"/>
  <c r="U14" i="26"/>
  <c r="F31" i="26" l="1"/>
  <c r="L27" i="20"/>
  <c r="L28" i="20" s="1"/>
  <c r="U11" i="26" l="1"/>
  <c r="I11" i="26"/>
  <c r="I27" i="26" s="1"/>
  <c r="I28" i="26" s="1"/>
  <c r="U27" i="26" l="1"/>
  <c r="I32" i="26" l="1"/>
  <c r="I31" i="26"/>
  <c r="L11" i="26"/>
  <c r="L27" i="26" s="1"/>
  <c r="L28" i="26" s="1"/>
  <c r="L31" i="26" l="1"/>
  <c r="R32" i="26" l="1"/>
  <c r="U32" i="26"/>
  <c r="U28" i="26"/>
  <c r="U31" i="26" s="1"/>
  <c r="G42" i="43" l="1"/>
  <c r="G41" i="43"/>
  <c r="G40" i="43"/>
  <c r="G39" i="43"/>
  <c r="G38" i="43"/>
  <c r="G37" i="43"/>
  <c r="G36" i="43"/>
  <c r="G35" i="43"/>
  <c r="G34" i="43"/>
  <c r="G33" i="43"/>
  <c r="G32" i="43"/>
  <c r="G31" i="43"/>
  <c r="G30" i="43"/>
  <c r="G29" i="43"/>
  <c r="G28" i="43"/>
  <c r="G27" i="43"/>
  <c r="G26" i="43"/>
  <c r="G25" i="43"/>
  <c r="G24" i="43"/>
  <c r="G42" i="42"/>
  <c r="G41" i="42"/>
  <c r="G40" i="42"/>
  <c r="G39" i="42"/>
  <c r="G38" i="42"/>
  <c r="G37" i="42"/>
  <c r="G36" i="42"/>
  <c r="G35" i="42"/>
  <c r="G34" i="42"/>
  <c r="G33" i="42"/>
  <c r="G32" i="42"/>
  <c r="G31" i="42"/>
  <c r="G30" i="42"/>
  <c r="G29" i="42"/>
  <c r="G28" i="42"/>
  <c r="G27" i="42"/>
  <c r="G26" i="42"/>
  <c r="G25" i="42"/>
  <c r="G24" i="42"/>
  <c r="G43" i="43" l="1"/>
  <c r="G46" i="43" s="1"/>
  <c r="G43" i="42"/>
  <c r="G46" i="42" s="1"/>
  <c r="A16" i="23" l="1"/>
  <c r="L17" i="21" l="1"/>
  <c r="L35" i="21" l="1"/>
  <c r="F32" i="26" l="1"/>
  <c r="C14" i="29" l="1"/>
  <c r="C38" i="21"/>
  <c r="G38" i="21" l="1"/>
  <c r="I38" i="21" s="1"/>
  <c r="L33" i="21"/>
  <c r="E14" i="23" l="1"/>
  <c r="F56" i="21" l="1"/>
  <c r="K27" i="29" l="1"/>
  <c r="G63" i="21" l="1"/>
  <c r="F14" i="29" l="1"/>
  <c r="G44" i="34" l="1"/>
  <c r="C41" i="26" l="1"/>
  <c r="G2" i="27" l="1"/>
  <c r="G19" i="27" s="1"/>
  <c r="L32" i="26" l="1"/>
  <c r="L32" i="16" l="1"/>
  <c r="L31" i="16"/>
  <c r="L30" i="16"/>
  <c r="L29" i="16"/>
  <c r="L28" i="16"/>
  <c r="L27" i="16"/>
  <c r="L26" i="16"/>
  <c r="L25" i="16"/>
  <c r="L24" i="16"/>
  <c r="L23" i="16"/>
  <c r="L22" i="16"/>
  <c r="L21" i="16"/>
  <c r="L20" i="16"/>
  <c r="L19" i="16"/>
  <c r="L18" i="16"/>
  <c r="L17" i="16"/>
  <c r="L33" i="16" s="1"/>
  <c r="D5" i="20"/>
</calcChain>
</file>

<file path=xl/sharedStrings.xml><?xml version="1.0" encoding="utf-8"?>
<sst xmlns="http://schemas.openxmlformats.org/spreadsheetml/2006/main" count="1409" uniqueCount="527">
  <si>
    <t>Air</t>
  </si>
  <si>
    <t>Sea</t>
  </si>
  <si>
    <t>Name:</t>
  </si>
  <si>
    <t>Signature:</t>
  </si>
  <si>
    <t>Date:</t>
  </si>
  <si>
    <t xml:space="preserve">Phone no: </t>
  </si>
  <si>
    <t>Preferred method of delivery:</t>
  </si>
  <si>
    <t xml:space="preserve">FREIGHT </t>
  </si>
  <si>
    <t xml:space="preserve">Currency </t>
  </si>
  <si>
    <t xml:space="preserve">Position: </t>
  </si>
  <si>
    <r>
      <t xml:space="preserve">Logistics </t>
    </r>
    <r>
      <rPr>
        <sz val="10"/>
        <rFont val="Arial"/>
        <family val="2"/>
      </rPr>
      <t>(confirm receipt &amp; ability to comply)</t>
    </r>
    <r>
      <rPr>
        <b/>
        <sz val="10"/>
        <rFont val="Arial"/>
        <family val="2"/>
      </rPr>
      <t xml:space="preserve">: </t>
    </r>
  </si>
  <si>
    <t>Estimated Unit Cost</t>
  </si>
  <si>
    <t xml:space="preserve">Requirements / criteria to be considered in the purchase: </t>
  </si>
  <si>
    <t xml:space="preserve">Email Address: </t>
  </si>
  <si>
    <t>Address / Location:</t>
  </si>
  <si>
    <r>
      <t xml:space="preserve">DEA Code
</t>
    </r>
    <r>
      <rPr>
        <sz val="8"/>
        <rFont val="Arial"/>
        <family val="2"/>
      </rPr>
      <t>(5 digit)</t>
    </r>
  </si>
  <si>
    <r>
      <t xml:space="preserve">Account Code
</t>
    </r>
    <r>
      <rPr>
        <sz val="8"/>
        <rFont val="Arial"/>
        <family val="2"/>
      </rPr>
      <t>(4 digit)</t>
    </r>
  </si>
  <si>
    <t>Unit / Form</t>
  </si>
  <si>
    <t>Header</t>
  </si>
  <si>
    <t>Explanation</t>
  </si>
  <si>
    <t>Date request prepared</t>
  </si>
  <si>
    <t>Date request was raised by the programme</t>
  </si>
  <si>
    <t>Date goods required by</t>
  </si>
  <si>
    <t>Priority</t>
  </si>
  <si>
    <t>Preferred method of delivery</t>
  </si>
  <si>
    <t>Requirements / criteria to be considered in the purchase</t>
  </si>
  <si>
    <t>Line item</t>
  </si>
  <si>
    <t>Standard unit of distribution, eg box, book, roll, tablet, bottle, kit, kilogrammes</t>
  </si>
  <si>
    <t xml:space="preserve">Quantity </t>
  </si>
  <si>
    <t>Currency</t>
  </si>
  <si>
    <t>Currency of estimated unit cost</t>
  </si>
  <si>
    <t>Estimated unit cost</t>
  </si>
  <si>
    <t>What price has been budgeted for this item</t>
  </si>
  <si>
    <t>Estimated total cost</t>
  </si>
  <si>
    <t>Remarks</t>
  </si>
  <si>
    <t xml:space="preserve">Add any special notes here </t>
  </si>
  <si>
    <t xml:space="preserve">Logistics </t>
  </si>
  <si>
    <t>Requester:</t>
  </si>
  <si>
    <t xml:space="preserve"> Date request prepared:</t>
  </si>
  <si>
    <t xml:space="preserve"> Date goods are required:</t>
  </si>
  <si>
    <t>Remarks:</t>
  </si>
  <si>
    <t>Hand carry</t>
  </si>
  <si>
    <t>Other</t>
  </si>
  <si>
    <t xml:space="preserve">PR no. </t>
  </si>
  <si>
    <t>Country</t>
  </si>
  <si>
    <t>Project code</t>
  </si>
  <si>
    <t xml:space="preserve">Indicates when the goods are required by. The Logistics Department should check that this is reasonable before signing off and accepting the PR. </t>
  </si>
  <si>
    <t>It is the responsibility of the programme to indicate if the donor has made a specific rule regarding procurement that is more stringent than SC policy, and what this is. This information should be completed to reduce the risk of disallowed costs against the grant.</t>
  </si>
  <si>
    <t>Destination of goods</t>
  </si>
  <si>
    <t>Consignee name and address where the goods are ultimately required (as well as contact e-mail and phone number)</t>
  </si>
  <si>
    <t>Indicates how the goods should be delivered; it is not a guarantee as cheaper options may be more practical</t>
  </si>
  <si>
    <t>DEA code</t>
  </si>
  <si>
    <t>Account code</t>
  </si>
  <si>
    <t>How many units are required (ie the volume of the purchase)</t>
  </si>
  <si>
    <t xml:space="preserve">Before signing the PR upon receipt of it, Logistics should indicate here whether they intend to do the purchase locally or at Capital Office. If the purchase is to be done at Capital Office, the PR should be forwarded on to Capital Office Logistics and they will take on the relevant line items. 
The Capital Office can also indicate here if it will be international, in which case a separate IR must be completed. 
If the decision on where to undertake the purchase changes after a local market survey for each good, the form can be altered and the requester informed. </t>
  </si>
  <si>
    <r>
      <t xml:space="preserve">Cost Centre
</t>
    </r>
    <r>
      <rPr>
        <sz val="8"/>
        <rFont val="Arial"/>
        <family val="2"/>
      </rPr>
      <t>(5 digit)</t>
    </r>
  </si>
  <si>
    <r>
      <t xml:space="preserve">Project Code 
</t>
    </r>
    <r>
      <rPr>
        <sz val="8"/>
        <rFont val="Arial"/>
        <family val="2"/>
      </rPr>
      <t>(7 digit)</t>
    </r>
  </si>
  <si>
    <r>
      <t xml:space="preserve">Description of Goods / Services
</t>
    </r>
    <r>
      <rPr>
        <sz val="8"/>
        <rFont val="Arial"/>
        <family val="2"/>
      </rPr>
      <t>(add attachment for technical specification if very detailed)</t>
    </r>
  </si>
  <si>
    <t>Name of donor(s)</t>
  </si>
  <si>
    <t>Quantity</t>
  </si>
  <si>
    <t>PO / IR number</t>
  </si>
  <si>
    <t>Country:</t>
  </si>
  <si>
    <t>Name of donor(s):</t>
  </si>
  <si>
    <t>Any donor requirements exceeding 
SCI Procurement Policy:</t>
  </si>
  <si>
    <t>Requester</t>
  </si>
  <si>
    <t>Person requesting the goods, normally programme officer, signs to show that the information on the form is accurate, including the technical specification of the goods required.</t>
  </si>
  <si>
    <t>Indicates how this request should be prioritised, and whether emergency or standard lead times should be used. Note: emergency is only for humanitarian emergency, not due to a lack of planning</t>
  </si>
  <si>
    <t xml:space="preserve">Select the country of operation. </t>
  </si>
  <si>
    <t>Key criteria eg. price, quality, lead times etc that the programme require for this purchase. This will enable the logistics team to ask the right questions of the suppliers on the RFQ.</t>
  </si>
  <si>
    <t>Donor requirements exceeding SCI Procurement Policy</t>
  </si>
  <si>
    <t>Cost centre</t>
  </si>
  <si>
    <t>SOF (Source of Funds)</t>
  </si>
  <si>
    <t xml:space="preserve">The list of account codes from which you can select a value is known as the chart of accounts and is standardised across SCI. The expenditure codes would be used on PRs and are four-digit codes that have a value between 4000 and 9999. This data should be entered for each line item. </t>
  </si>
  <si>
    <t xml:space="preserve">A cost centre is a section of SCI to which costs are allocated. Cost centres gererally represent a physical location, such as a country office’s main office or sub-office. The cost centre is a five digit code and a cost centre code is required for all transactions.  The first three digits are the country code (ISO code) and the last two digits represent the HQ or field office that the purchase is for. </t>
  </si>
  <si>
    <t xml:space="preserve">This is a seven digit code which identifies a particular activity/ group of activities.  This means it is possible to identify all the costs associated with a particular activity for monitoring purposes. A project code is required for all income &amp; expenditure transactions. </t>
  </si>
  <si>
    <t xml:space="preserve">A source of funds is a specific source of income requiring tracking and reporting.  This is an eight digit code and the first three digits identify the member country providing the funds, with the other five uniquely identifying the award.  A SOF code is required for all income &amp; expenditure transactions and some balance sheet transactions. </t>
  </si>
  <si>
    <t xml:space="preserve">The Donor Expenditure Analysis code is a unique 5-digit code that can be used for identifying costs by donor budget categories. </t>
  </si>
  <si>
    <t>For each different item there must be a new line item number.</t>
  </si>
  <si>
    <t>Description of Goods / Services</t>
  </si>
  <si>
    <t>Description of goods or services, including relevant detail.
Freight should be listed as a separate line item and a cost allocated. 
All specifications must be indicated ie quality standards, size, weight, colour, materials used etc.
If the description of the goods requires a longer specification to be provided in order for suppliers to be able to quote properly, attach the spec to the PR.</t>
  </si>
  <si>
    <t>What total price has been budgeted for the total volume of this item</t>
  </si>
  <si>
    <t xml:space="preserve">Once the procurement is underway, Logistics should also indicate here the PO number that was placed with the supplier, or the IR number if the request was sent on to be purchased internationally. Tracking this information here will enable later reconciliation. </t>
  </si>
  <si>
    <t>The person who manages the budget for this project signs here to confirm that a purchase is intended in due course. The PR does not have to be signed at the required budget holder authority level under the Scheme of Delegation as it is not an authorisation to commit budget or purchase.</t>
  </si>
  <si>
    <t xml:space="preserve">Logistics to sign and check that they have received the request, that all details required are reasonable and understood, and they will start working on the request. </t>
  </si>
  <si>
    <r>
      <t>Priority</t>
    </r>
    <r>
      <rPr>
        <sz val="10"/>
        <rFont val="Arial"/>
        <family val="2"/>
      </rPr>
      <t xml:space="preserve"> 
</t>
    </r>
    <r>
      <rPr>
        <sz val="8"/>
        <rFont val="Arial"/>
        <family val="2"/>
      </rPr>
      <t>(circle)</t>
    </r>
  </si>
  <si>
    <t xml:space="preserve">TOTAL: </t>
  </si>
  <si>
    <r>
      <t xml:space="preserve">Unique tracking number of the Procurement Request, composed of:
</t>
    </r>
    <r>
      <rPr>
        <b/>
        <sz val="10"/>
        <rFont val="Arial"/>
        <family val="2"/>
      </rPr>
      <t xml:space="preserve">PR - Office </t>
    </r>
    <r>
      <rPr>
        <sz val="10"/>
        <rFont val="Arial"/>
        <family val="2"/>
      </rPr>
      <t xml:space="preserve">(which can be the field or capital office name) </t>
    </r>
    <r>
      <rPr>
        <b/>
        <sz val="10"/>
        <rFont val="Arial"/>
        <family val="2"/>
      </rPr>
      <t>- Year - Sequential number.</t>
    </r>
  </si>
  <si>
    <t>SAVE THE CHILDREN</t>
  </si>
  <si>
    <t>PROCUREMENT REQUEST</t>
  </si>
  <si>
    <t>Road
(SC vehicle)</t>
  </si>
  <si>
    <t>Road
(other vehicle)</t>
  </si>
  <si>
    <t>Destination of Goods:</t>
  </si>
  <si>
    <t>PR  /  OFFICE  /  YEAR  /  SEQUENTIAL NO.</t>
  </si>
  <si>
    <t>PR/HARG/2012/006</t>
  </si>
  <si>
    <t>M. Mohamed</t>
  </si>
  <si>
    <t>15, High Street, Hargeisa</t>
  </si>
  <si>
    <t>M.Mohamed@savethechildren.org</t>
  </si>
  <si>
    <t>00252 3456678</t>
  </si>
  <si>
    <t>USAID</t>
  </si>
  <si>
    <t>Mosquito nets, Rectagular, 150 x 190 x 180</t>
  </si>
  <si>
    <t>pce</t>
  </si>
  <si>
    <t>USD</t>
  </si>
  <si>
    <t>International</t>
  </si>
  <si>
    <t>SOM/2012/005</t>
  </si>
  <si>
    <t>Health leaflets</t>
  </si>
  <si>
    <t>Capital</t>
  </si>
  <si>
    <t>SC/2012/056</t>
  </si>
  <si>
    <t>US Source &amp; US flag bearing vessel required</t>
  </si>
  <si>
    <t>Somalia</t>
  </si>
  <si>
    <t>Nets to meet WHOPES spec; price; lead time to meet above</t>
  </si>
  <si>
    <r>
      <t>Estimated Total Cost</t>
    </r>
    <r>
      <rPr>
        <sz val="10"/>
        <rFont val="Arial"/>
        <family val="2"/>
      </rPr>
      <t xml:space="preserve">
</t>
    </r>
    <r>
      <rPr>
        <sz val="8"/>
        <rFont val="Arial"/>
        <family val="2"/>
      </rPr>
      <t>(formula)</t>
    </r>
  </si>
  <si>
    <r>
      <t xml:space="preserve">Purchase location  
</t>
    </r>
    <r>
      <rPr>
        <sz val="8"/>
        <rFont val="Arial"/>
        <family val="2"/>
      </rPr>
      <t>(Logs to complete)</t>
    </r>
  </si>
  <si>
    <t xml:space="preserve">Purchase location </t>
  </si>
  <si>
    <t>Form Guidance</t>
  </si>
  <si>
    <t xml:space="preserve">Indicate here the closing dates of the relevant donor projects, so that it can easily be established whether and where goods can be procured in time. </t>
  </si>
  <si>
    <t>x</t>
  </si>
  <si>
    <t>Award end dates</t>
  </si>
  <si>
    <r>
      <t xml:space="preserve">Source of Funds code </t>
    </r>
    <r>
      <rPr>
        <b/>
        <sz val="8"/>
        <rFont val="Arial"/>
        <family val="2"/>
      </rPr>
      <t xml:space="preserve">
</t>
    </r>
    <r>
      <rPr>
        <sz val="8"/>
        <rFont val="Arial"/>
        <family val="2"/>
      </rPr>
      <t>(8 digit)</t>
    </r>
  </si>
  <si>
    <t>Award end date(s):</t>
  </si>
  <si>
    <t xml:space="preserve">Programme Manager: </t>
  </si>
  <si>
    <t>Programme Manager</t>
  </si>
  <si>
    <t>The name of the donor or donors that will fund these purchases (e.g. ECHO or SIDA); more than one donor may be listed on a PR if several requirements are being consolidated for purchase. 
If there is more than one donor, it can be useful to list the SOF code next to the names, so it is clear which items are for which donors</t>
  </si>
  <si>
    <t>Programme requesting:</t>
  </si>
  <si>
    <t>Programme requesting</t>
  </si>
  <si>
    <t>Ongoing programme</t>
  </si>
  <si>
    <t>Health</t>
  </si>
  <si>
    <t>Programme name/sector to be listed here; the Programme Manager signing at the bottom should be from the corresponding department</t>
  </si>
  <si>
    <t xml:space="preserve">The Procurement Request form is an internal Save the Children tool used by program staff and other requesters to ask for goods and services to be procured. The PR is mandatory for all purchases except Cash &amp; Receipt processes. The PR is not a commitment to spend and should not be given to suppliers to make purchases. 
The PR should contain clear specification information and other details to enable the Procurement Team to commence quote requests. </t>
  </si>
  <si>
    <t xml:space="preserve">Afghanistan </t>
  </si>
  <si>
    <t>AFG</t>
  </si>
  <si>
    <t xml:space="preserve">On going programm </t>
  </si>
  <si>
    <t>humanitarian emergency</t>
  </si>
  <si>
    <t>GOODS RECEIVED NOTE</t>
  </si>
  <si>
    <t>Date goods received</t>
  </si>
  <si>
    <t>GRN no.</t>
  </si>
  <si>
    <t>GRN  /  OFFICE  /  YEAR  /  SEQUENTIAL NO.</t>
  </si>
  <si>
    <t>Received from (supplier / donor name)</t>
  </si>
  <si>
    <t>PO no.</t>
  </si>
  <si>
    <t>Receiving office / location</t>
  </si>
  <si>
    <t>Supplier waybill / delivery note no.</t>
  </si>
  <si>
    <t>PR no.</t>
  </si>
  <si>
    <t>Description of Goods</t>
  </si>
  <si>
    <t xml:space="preserve">Unit </t>
  </si>
  <si>
    <t>Quantity expected</t>
  </si>
  <si>
    <t>Quantity received</t>
  </si>
  <si>
    <t>Quality check</t>
  </si>
  <si>
    <t>Comment</t>
  </si>
  <si>
    <t xml:space="preserve">Good </t>
  </si>
  <si>
    <r>
      <t xml:space="preserve">All goods received to acceptable standard so can proceed with payment </t>
    </r>
    <r>
      <rPr>
        <sz val="10"/>
        <rFont val="Arial"/>
        <family val="2"/>
      </rPr>
      <t>(circle)</t>
    </r>
  </si>
  <si>
    <t>Yes</t>
  </si>
  <si>
    <t>No</t>
  </si>
  <si>
    <t>Goods should be checked against the quantity and specification listed on the PO.</t>
  </si>
  <si>
    <t>Time should be allowed between goods receipt and payment to check quality.</t>
  </si>
  <si>
    <t>Logistics / Storekeeper (receipt)</t>
  </si>
  <si>
    <t>Programme / Requester (goods inspection)</t>
  </si>
  <si>
    <t>Name</t>
  </si>
  <si>
    <t>Position</t>
  </si>
  <si>
    <t>Signature</t>
  </si>
  <si>
    <t>N/A</t>
  </si>
  <si>
    <t>Good</t>
  </si>
  <si>
    <t>FIN_INVAUTH - INVOICE  AUTHORISATION - ACCOUNTS PAYABLE [Trans Type - SP]</t>
  </si>
  <si>
    <t>Supplier Name</t>
  </si>
  <si>
    <t>Invoice No</t>
  </si>
  <si>
    <t>Reference</t>
  </si>
  <si>
    <t>Supplier ID</t>
  </si>
  <si>
    <t>Invoice Date (DDMMYYYY)</t>
  </si>
  <si>
    <t>Agresso  Transaction Number</t>
  </si>
  <si>
    <r>
      <t xml:space="preserve">Invoice Total </t>
    </r>
    <r>
      <rPr>
        <b/>
        <sz val="9"/>
        <color rgb="FFFF0000"/>
        <rFont val="Arial"/>
        <family val="2"/>
      </rPr>
      <t>(CREDIT)</t>
    </r>
  </si>
  <si>
    <t>AFN</t>
  </si>
  <si>
    <t>Registered By</t>
  </si>
  <si>
    <t>Bahram</t>
  </si>
  <si>
    <t>Date Registered</t>
  </si>
  <si>
    <t>NOTE - YOU MUST SUBMIT ONE FORM PER INVOICE - YOU SHOULD NOT MIX INVOICES OR SUPPLIERS ON THE SAME FORM</t>
  </si>
  <si>
    <t>EXPENSE DETAILS</t>
  </si>
  <si>
    <t>Narrative</t>
  </si>
  <si>
    <t>Account 
[4 chars]</t>
  </si>
  <si>
    <t>Cost Centre [5 chars]</t>
  </si>
  <si>
    <t>Project 
[7 chars]</t>
  </si>
  <si>
    <t>SOF 
[8 chars]</t>
  </si>
  <si>
    <t>DEA 
[5 chars]</t>
  </si>
  <si>
    <t>Analysis*</t>
  </si>
  <si>
    <t>Tax Code [TC]</t>
  </si>
  <si>
    <t>Amount</t>
  </si>
  <si>
    <t xml:space="preserve">* The ANALYSIS is only required on certain accounts to record the SubGrant (partner grant), staff, customer, supplier, vehicle, property or asset ID, if applicable) </t>
  </si>
  <si>
    <t>INVOICE AUTHORISATION &amp; CHECKING</t>
  </si>
  <si>
    <t>Authorised by (name &amp; poistion)</t>
  </si>
  <si>
    <t>Date</t>
  </si>
  <si>
    <t>Checked by (name &amp; poistion)</t>
  </si>
  <si>
    <t>Invoice Checked</t>
  </si>
  <si>
    <t>Coding correct</t>
  </si>
  <si>
    <t>Authorised per DFA</t>
  </si>
  <si>
    <t>Procurement Procedures Followed</t>
  </si>
  <si>
    <t>Goods/Services Received</t>
  </si>
  <si>
    <t>Registered by</t>
  </si>
  <si>
    <t>Karim Kayab</t>
  </si>
  <si>
    <t>Posted by</t>
  </si>
  <si>
    <t>SERVICES COMPLETION NOTE</t>
  </si>
  <si>
    <t>Date services / works completed</t>
  </si>
  <si>
    <t>SCN No.</t>
  </si>
  <si>
    <t>SCN  /  OFFICE  /  YEAR  /  SEQUENTIAL NO.</t>
  </si>
  <si>
    <t>Supplier reference no.</t>
  </si>
  <si>
    <t>Description of Services / Works</t>
  </si>
  <si>
    <t>Expected completion date</t>
  </si>
  <si>
    <t xml:space="preserve">Actual completion date </t>
  </si>
  <si>
    <r>
      <t xml:space="preserve">Remarks </t>
    </r>
    <r>
      <rPr>
        <sz val="10"/>
        <rFont val="Arial"/>
        <family val="2"/>
      </rPr>
      <t>(please include any contractual penalties to be claimed, if applicable)</t>
    </r>
    <r>
      <rPr>
        <b/>
        <sz val="10"/>
        <rFont val="Arial"/>
        <family val="2"/>
      </rPr>
      <t>:</t>
    </r>
  </si>
  <si>
    <t>Services should be checked against the specification listed in the PO / Contract.</t>
  </si>
  <si>
    <t>Time should be allowed between services completion and payment to check quality.</t>
  </si>
  <si>
    <t xml:space="preserve">Programme / Requester </t>
  </si>
  <si>
    <t xml:space="preserve">Total </t>
  </si>
  <si>
    <t>COMPETITIVE BID ANALYSIS</t>
  </si>
  <si>
    <t>PR reference no(s).</t>
  </si>
  <si>
    <t xml:space="preserve"> Date prepared</t>
  </si>
  <si>
    <t xml:space="preserve"> Prepared by</t>
  </si>
  <si>
    <t>Bidder 1</t>
  </si>
  <si>
    <t>Bidder 2</t>
  </si>
  <si>
    <t>Bidder 3</t>
  </si>
  <si>
    <t>Location:</t>
  </si>
  <si>
    <t>Bidder currency:</t>
  </si>
  <si>
    <t>Quote / invoice no.</t>
  </si>
  <si>
    <t>PR line item</t>
  </si>
  <si>
    <t>Unit</t>
  </si>
  <si>
    <t>Unit cost</t>
  </si>
  <si>
    <t>Total cost</t>
  </si>
  <si>
    <t>Availability date / lead time</t>
  </si>
  <si>
    <t>Total cost of goods</t>
  </si>
  <si>
    <t xml:space="preserve">VAT / taxes </t>
  </si>
  <si>
    <t>Transport cost</t>
  </si>
  <si>
    <t>Any other costs</t>
  </si>
  <si>
    <t>Total cost in bidder currency</t>
  </si>
  <si>
    <t xml:space="preserve">Total Cost - standard currency </t>
  </si>
  <si>
    <t>RFQ: Other criteria considered</t>
  </si>
  <si>
    <t>For use with RFQ only</t>
  </si>
  <si>
    <t>Quality of goods / service (rank out of 5)</t>
  </si>
  <si>
    <t>Other criteria (to add as applicable as stated in the RFQ)</t>
  </si>
  <si>
    <t xml:space="preserve">Tender: Score from Tender Evaluation Form </t>
  </si>
  <si>
    <t>For use with tender only</t>
  </si>
  <si>
    <t xml:space="preserve">Bidder passed Essential criteria </t>
  </si>
  <si>
    <t>Yes / No</t>
  </si>
  <si>
    <t xml:space="preserve">Bidder score for Preferred &amp; Desirable criteria </t>
  </si>
  <si>
    <t>Recommend to award to:</t>
  </si>
  <si>
    <t>Reasons for recommendation:</t>
  </si>
  <si>
    <r>
      <t xml:space="preserve">Committee member </t>
    </r>
    <r>
      <rPr>
        <sz val="10"/>
        <rFont val="Arial"/>
        <family val="2"/>
      </rPr>
      <t>(if required for procurement procedure)</t>
    </r>
  </si>
  <si>
    <t>Programme Manager approval</t>
  </si>
  <si>
    <t xml:space="preserve">Signature </t>
  </si>
  <si>
    <t>Sayed Gharib "Javid"</t>
  </si>
  <si>
    <t>Payment terms:</t>
  </si>
  <si>
    <t xml:space="preserve">Line Item No. </t>
  </si>
  <si>
    <t xml:space="preserve">Quantity required </t>
  </si>
  <si>
    <t>Unit Price</t>
  </si>
  <si>
    <t>Total Price</t>
  </si>
  <si>
    <t>Subtotal</t>
  </si>
  <si>
    <t>TOTAL</t>
  </si>
  <si>
    <t xml:space="preserve">Kunduz </t>
  </si>
  <si>
    <t xml:space="preserve">Kudnuz </t>
  </si>
  <si>
    <t>REQUEST FOR QUOTATION</t>
  </si>
  <si>
    <r>
      <t xml:space="preserve">Save the Children is an international Non-Governmental Organisation working to create lasting and positive 
change in the lives of children in need.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Save the Children may, unless the supplier expressly stipulates to the contrary, accept whatever part of the offer that we so wish.</t>
    </r>
  </si>
  <si>
    <t>PR
 no(s):</t>
  </si>
  <si>
    <t>Date RFQ sent out:</t>
  </si>
  <si>
    <t>Date quotation due back:</t>
  </si>
  <si>
    <t>Procurement person responsible:</t>
  </si>
  <si>
    <t xml:space="preserve">SUPPLIER NAME: </t>
  </si>
  <si>
    <t xml:space="preserve">RETURN QUOTATION TO:   SAVE THE CHILDREN </t>
  </si>
  <si>
    <t>Contact
name</t>
  </si>
  <si>
    <t xml:space="preserve">Contact
name </t>
  </si>
  <si>
    <t>E-mail</t>
  </si>
  <si>
    <t>Javed.Ghafoory@savethechildren.org</t>
  </si>
  <si>
    <t>Phone</t>
  </si>
  <si>
    <t>Fax</t>
  </si>
  <si>
    <t>Mobile</t>
  </si>
  <si>
    <t>Address</t>
  </si>
  <si>
    <t xml:space="preserve">Kunduz Nashir Avenue </t>
  </si>
  <si>
    <t>Date items required by:</t>
  </si>
  <si>
    <t xml:space="preserve">Save the Children, Support Services Department </t>
  </si>
  <si>
    <t>Delivery address:</t>
  </si>
  <si>
    <t xml:space="preserve">Save the Children Sub Office Kunduz Afghanistan </t>
  </si>
  <si>
    <t>Delivery method (if applicable):</t>
  </si>
  <si>
    <t xml:space="preserve">as per requested </t>
  </si>
  <si>
    <t>Bank Transfer</t>
  </si>
  <si>
    <t>For supplier to fill in:</t>
  </si>
  <si>
    <t xml:space="preserve">Line item no. </t>
  </si>
  <si>
    <t xml:space="preserve">Total Price مجموعه پول </t>
  </si>
  <si>
    <t xml:space="preserve">Availability date </t>
  </si>
  <si>
    <t>Add more lines to the RFQ if required</t>
  </si>
  <si>
    <t>Sales tax (if applicable)</t>
  </si>
  <si>
    <t>Delivery charge (if applicable)</t>
  </si>
  <si>
    <t>Other charges (if applicable)</t>
  </si>
  <si>
    <t xml:space="preserve">Additional information required from supplier: </t>
  </si>
  <si>
    <t>[1] Quote validity period</t>
  </si>
  <si>
    <t xml:space="preserve">[2] </t>
  </si>
  <si>
    <t xml:space="preserve">[3] </t>
  </si>
  <si>
    <t xml:space="preserve">[4] </t>
  </si>
  <si>
    <t xml:space="preserve">Supplier confirmation of offer </t>
  </si>
  <si>
    <t>Supplier stamp</t>
  </si>
  <si>
    <t>Title</t>
  </si>
  <si>
    <t>PR-KDZ-2015-</t>
  </si>
  <si>
    <t xml:space="preserve">Unit Price قیمت فی </t>
  </si>
  <si>
    <t>Rice برنج</t>
  </si>
  <si>
    <t xml:space="preserve">oil روغن </t>
  </si>
  <si>
    <t>Salt نمک</t>
  </si>
  <si>
    <t>Tomato paste روب</t>
  </si>
  <si>
    <t xml:space="preserve">Sugar بوره </t>
  </si>
  <si>
    <t xml:space="preserve">Green Tea  چای </t>
  </si>
  <si>
    <t xml:space="preserve">Onion پیاز </t>
  </si>
  <si>
    <t xml:space="preserve">Patato کچالو </t>
  </si>
  <si>
    <t>Dish Washing liquid مایع ظرف شوی</t>
  </si>
  <si>
    <t xml:space="preserve">Ben لوبیا </t>
  </si>
  <si>
    <t xml:space="preserve">Pea نخود </t>
  </si>
  <si>
    <t xml:space="preserve">Garlic سیر </t>
  </si>
  <si>
    <t xml:space="preserve">Milk  شیر </t>
  </si>
  <si>
    <t>KG</t>
  </si>
  <si>
    <t xml:space="preserve">Litter </t>
  </si>
  <si>
    <t>Box</t>
  </si>
  <si>
    <t xml:space="preserve">CAN </t>
  </si>
  <si>
    <t>Bottle</t>
  </si>
  <si>
    <t xml:space="preserve">Pack </t>
  </si>
  <si>
    <t>Road
(other Vehicle)</t>
  </si>
  <si>
    <t xml:space="preserve">position: </t>
  </si>
  <si>
    <t>Name Of Donor (s)</t>
  </si>
  <si>
    <t>PCS</t>
  </si>
  <si>
    <t xml:space="preserve">AFN </t>
  </si>
  <si>
    <t xml:space="preserve">.  </t>
  </si>
  <si>
    <t>`</t>
  </si>
  <si>
    <t xml:space="preserve">Bahram  0799470591 </t>
  </si>
  <si>
    <t>TOTAL:</t>
  </si>
  <si>
    <t xml:space="preserve">Receiving office / location  </t>
  </si>
  <si>
    <t>http://dab.gov.af/en/DAB/currency</t>
  </si>
  <si>
    <t xml:space="preserve">MOPH </t>
  </si>
  <si>
    <t xml:space="preserve">Health </t>
  </si>
  <si>
    <t xml:space="preserve">SCI KDZ Office </t>
  </si>
  <si>
    <t>0040044</t>
  </si>
  <si>
    <t xml:space="preserve">Meal </t>
  </si>
  <si>
    <t xml:space="preserve">Lunch </t>
  </si>
  <si>
    <t xml:space="preserve">Lunch Food With Fresh Fruit -Yagert And Apple   For Annual Review Work Shop </t>
  </si>
  <si>
    <t xml:space="preserve">SCI Office </t>
  </si>
  <si>
    <t xml:space="preserve">Haji Noor </t>
  </si>
  <si>
    <t xml:space="preserve">Fresh Meat گوشت تازه </t>
  </si>
  <si>
    <t xml:space="preserve">Bread نان </t>
  </si>
  <si>
    <t xml:space="preserve">Loaf </t>
  </si>
  <si>
    <t xml:space="preserve">Fresh Vegitable سبزی جات تازه </t>
  </si>
  <si>
    <t>00412</t>
  </si>
  <si>
    <t xml:space="preserve">Dr Mohammad Yousuf Sharafat </t>
  </si>
  <si>
    <t>KDZ-2015-PR-1439</t>
  </si>
  <si>
    <t xml:space="preserve">Construction of Latrines, Sewerage, Water Drainage And Water Supply System in Imam Sahib </t>
  </si>
  <si>
    <t xml:space="preserve">OSCC </t>
  </si>
  <si>
    <t>Bag (Best Quality)</t>
  </si>
  <si>
    <t xml:space="preserve">Ink     (Tiger) رنگ       </t>
  </si>
  <si>
    <t xml:space="preserve">Nai (Born)  نی              </t>
  </si>
  <si>
    <t xml:space="preserve">Ruler (Glass                                   )خط کش شیشیی    </t>
  </si>
  <si>
    <t xml:space="preserve">Rubber (Play Kon                   )   پنسل پاک پلی کان        </t>
  </si>
  <si>
    <t>Sharpener) Steal                            l  قلم تراش فلزی</t>
  </si>
  <si>
    <t xml:space="preserve">Pencil) Haji Zad       قلم پنسل حاجی زاده                </t>
  </si>
  <si>
    <t xml:space="preserve">Pen ) Koria قلم خودکار کوریایی آبی و سرخ              </t>
  </si>
  <si>
    <t xml:space="preserve">Note Book Drawing Page) 60 Page Best( کتابچه رسم 60 ورقه اصل          </t>
  </si>
  <si>
    <t xml:space="preserve">A4 Paper (Color) رنگه     </t>
  </si>
  <si>
    <t xml:space="preserve">Schacht Tap اسکاشتیب      </t>
  </si>
  <si>
    <t>Kite Paper   کاغذ گدی پران</t>
  </si>
  <si>
    <t>Color Pencil) The best  قلم رنگه اصلی</t>
  </si>
  <si>
    <t xml:space="preserve">Glue UHC سرش         </t>
  </si>
  <si>
    <t xml:space="preserve">Flip Chart  فلپ چارت رنگه   </t>
  </si>
  <si>
    <t xml:space="preserve">Eraser  تخته پاک                  </t>
  </si>
  <si>
    <t xml:space="preserve">Scissor  قیچی                    </t>
  </si>
  <si>
    <t>Note Book Line Page ) 60 Page Best کتابچه خط دار60 ورقه اصلی</t>
  </si>
  <si>
    <t xml:space="preserve">A4 Paper) Lucky Boos سفید </t>
  </si>
  <si>
    <t>Pcs</t>
  </si>
  <si>
    <t>Ram</t>
  </si>
  <si>
    <t>Sheet</t>
  </si>
  <si>
    <t>Role</t>
  </si>
  <si>
    <t>KDZ-2016-PR-0699</t>
  </si>
  <si>
    <t>Bidder 4</t>
  </si>
  <si>
    <t>Bidder 5</t>
  </si>
  <si>
    <t>Bidder 6</t>
  </si>
  <si>
    <t xml:space="preserve">Yaqoubi Stationary Store </t>
  </si>
  <si>
    <t xml:space="preserve"> Battery 100 AM  Best Quality  بطری  </t>
  </si>
  <si>
    <t xml:space="preserve">10 Days </t>
  </si>
  <si>
    <t xml:space="preserve">Nawin Anwari Logistical Company </t>
  </si>
  <si>
    <t xml:space="preserve">Ahmad Seddiq Rasooly </t>
  </si>
  <si>
    <t>KDZ-PR-2016-1346</t>
  </si>
  <si>
    <t xml:space="preserve">Kunduz Tolo  Logistical Company </t>
  </si>
  <si>
    <t>Tax 2%</t>
  </si>
  <si>
    <t xml:space="preserve">Net Payment </t>
  </si>
  <si>
    <t xml:space="preserve">Total in AFN </t>
  </si>
  <si>
    <t>Rice برنج  ( Indian)</t>
  </si>
  <si>
    <t xml:space="preserve">oil روغن  Best Quality </t>
  </si>
  <si>
    <t>Salt نمک ( SEHAT)</t>
  </si>
  <si>
    <t>Tomato paste روب (Taimaz)</t>
  </si>
  <si>
    <t xml:space="preserve">Sugar بوره  Best Quality </t>
  </si>
  <si>
    <t xml:space="preserve">Green Tea  چای Best Quality </t>
  </si>
  <si>
    <t>Dish Washing liquid مایع ظرف شوی (SEHAT</t>
  </si>
  <si>
    <t xml:space="preserve">Milk  شیر  (NEDO) </t>
  </si>
  <si>
    <t xml:space="preserve">Fire Wood Kitchen </t>
  </si>
  <si>
    <t xml:space="preserve">KG </t>
  </si>
  <si>
    <t xml:space="preserve">Description of Goods </t>
  </si>
  <si>
    <t xml:space="preserve">Quantity required For One Month </t>
  </si>
  <si>
    <t>Fresh Meat گوشت تازه ( Beef)</t>
  </si>
  <si>
    <t xml:space="preserve">Mojeb Rahman </t>
  </si>
  <si>
    <t>KDZ-PR-2017</t>
  </si>
  <si>
    <t xml:space="preserve">New Kunduz Tolo Company </t>
  </si>
  <si>
    <t xml:space="preserve">Maleem Qand Logistical Service  Company </t>
  </si>
  <si>
    <t xml:space="preserve">Nawin Anwari Logistical Compny </t>
  </si>
  <si>
    <t xml:space="preserve">Mohmmad Edress And Brothran </t>
  </si>
  <si>
    <t>KDZ-PR-2017-0014</t>
  </si>
  <si>
    <t xml:space="preserve">Selected Supplier No1 Due To Reasonable Price and recomanded by committee </t>
  </si>
  <si>
    <t>Estimation Unit Price</t>
  </si>
  <si>
    <t xml:space="preserve">Fire Wood چوب سوخت </t>
  </si>
  <si>
    <t>Imam Sahib DH</t>
  </si>
  <si>
    <t>Archi CHC+</t>
  </si>
  <si>
    <t>Khan Abad CHC+</t>
  </si>
  <si>
    <t>Aqteppa CHC+</t>
  </si>
  <si>
    <t>Ali Abad CHC</t>
  </si>
  <si>
    <t>Madrasa CHC</t>
  </si>
  <si>
    <t>Chardara CHC</t>
  </si>
  <si>
    <t>Haji Naiem Jan CHC</t>
  </si>
  <si>
    <t>Qarloq CHC</t>
  </si>
  <si>
    <t>Bassos CHC</t>
  </si>
  <si>
    <t>Echkili CHC</t>
  </si>
  <si>
    <t>Kalbad CHC</t>
  </si>
  <si>
    <t>Nick Pay CHC</t>
  </si>
  <si>
    <t>Asqalan CHC</t>
  </si>
  <si>
    <t>Larkhabi CHC</t>
  </si>
  <si>
    <t xml:space="preserve">Number of Months Requested </t>
  </si>
  <si>
    <t xml:space="preserve">Total Quantity  </t>
  </si>
  <si>
    <t>Arbab Ramazani BHC</t>
  </si>
  <si>
    <t>Mirshikh BHC</t>
  </si>
  <si>
    <t>Bassos Sea Dokan BHC</t>
  </si>
  <si>
    <t>Juma Bazar BHC</t>
  </si>
  <si>
    <t>Shahrawan BHC</t>
  </si>
  <si>
    <t>Achagan BHC</t>
  </si>
  <si>
    <t>Alif Birdi BHC</t>
  </si>
  <si>
    <t>Gharow BHC</t>
  </si>
  <si>
    <t>Sher Khan Bander BHC</t>
  </si>
  <si>
    <t>Qatr Bloq BHC</t>
  </si>
  <si>
    <t>Aq Masjid BHC</t>
  </si>
  <si>
    <t>Koldaman BHC</t>
  </si>
  <si>
    <t>Taza Laqi BHC</t>
  </si>
  <si>
    <t>Char Sari BHC</t>
  </si>
  <si>
    <t>Boin BHC</t>
  </si>
  <si>
    <t>Jan Qataghan BHC</t>
  </si>
  <si>
    <t>Jelowcha BHC</t>
  </si>
  <si>
    <t>Musa Zai BHC</t>
  </si>
  <si>
    <t>Payenda Mohammad BHC</t>
  </si>
  <si>
    <t>Sandoq Sai BHC</t>
  </si>
  <si>
    <t>Bola Quchi BHC</t>
  </si>
  <si>
    <t>Kunduz Preson BHC</t>
  </si>
  <si>
    <t>Sar Dawra BHC</t>
  </si>
  <si>
    <t>Angor Bagh BHC</t>
  </si>
  <si>
    <t>Gul tipa BHC</t>
  </si>
  <si>
    <t>Kanam BHC</t>
  </si>
  <si>
    <t>Khoja Ghaltan BHC</t>
  </si>
  <si>
    <t>Tepa Borida BHC</t>
  </si>
  <si>
    <t>Dr, Sayed Massom Shahed BHC</t>
  </si>
  <si>
    <t>Durman BHC</t>
  </si>
  <si>
    <t>Kolokh Tepa BHC</t>
  </si>
  <si>
    <t>Zangi SC</t>
  </si>
  <si>
    <t>Gharrow Qeshlaq SC</t>
  </si>
  <si>
    <t>Chari Abad SC</t>
  </si>
  <si>
    <t>Qasab SC</t>
  </si>
  <si>
    <t>Mola Quly SC</t>
  </si>
  <si>
    <t>Qara Ghoshi Pashtoonia SC</t>
  </si>
  <si>
    <t>Aqsy SC</t>
  </si>
  <si>
    <t>Nahr-e-Jadid SC</t>
  </si>
  <si>
    <t>Shinwari SC</t>
  </si>
  <si>
    <t>Bota Kashan SC</t>
  </si>
  <si>
    <t>Ganbaad SC</t>
  </si>
  <si>
    <t>Janchishma SC</t>
  </si>
  <si>
    <t>Nick Pay Sofla SC</t>
  </si>
  <si>
    <t>Mahflay SC</t>
  </si>
  <si>
    <t>Zangi Sai SC</t>
  </si>
  <si>
    <t>Bagh-e- Shirkat SC</t>
  </si>
  <si>
    <t>Boz Temori SC</t>
  </si>
  <si>
    <t>Jargozar SC</t>
  </si>
  <si>
    <t>Kobai SC</t>
  </si>
  <si>
    <t>Telabka SC</t>
  </si>
  <si>
    <t>Tobrakash SC</t>
  </si>
  <si>
    <t>Baghicha SC</t>
  </si>
  <si>
    <t>Halqa Kol SC</t>
  </si>
  <si>
    <t>Jangharoq SC</t>
  </si>
  <si>
    <t>Dahana Kalan SC</t>
  </si>
  <si>
    <t>Kuchi MHT</t>
  </si>
  <si>
    <t>Roll</t>
  </si>
  <si>
    <t>Washing Powder</t>
  </si>
  <si>
    <t>Cleaning Cloth</t>
  </si>
  <si>
    <t>Broom</t>
  </si>
  <si>
    <t>Toilet Acid</t>
  </si>
  <si>
    <t>Paspas</t>
  </si>
  <si>
    <t>Paspas Brush</t>
  </si>
  <si>
    <t>Suger</t>
  </si>
  <si>
    <t>Sweet</t>
  </si>
  <si>
    <t>Biscute</t>
  </si>
  <si>
    <t>BOX</t>
  </si>
  <si>
    <t>Pack 500 GR</t>
  </si>
  <si>
    <t>Total Quantity  for the months</t>
  </si>
  <si>
    <t>Monthly supplies and Refereshment for Health Committee for all health Facilities</t>
  </si>
  <si>
    <t>Sweet and Biscute are for health committee meetings</t>
  </si>
  <si>
    <t xml:space="preserve">Total Quantity for the month  </t>
  </si>
  <si>
    <t xml:space="preserve">Inpatient Food To  DH, CHCs+ and CHCs </t>
  </si>
  <si>
    <t>Monthly Fuel and Gas for all health Facilities</t>
  </si>
  <si>
    <t>Gas for EPI</t>
  </si>
  <si>
    <t>Lit</t>
  </si>
  <si>
    <t>Gas for Sterilization</t>
  </si>
  <si>
    <t>Fuel for Generator</t>
  </si>
  <si>
    <t>Fuel for EPI Outreach(motorbike)</t>
  </si>
  <si>
    <t>Inpetient Food</t>
  </si>
  <si>
    <t>Stationary</t>
  </si>
  <si>
    <t>Hygiene supplies</t>
  </si>
  <si>
    <t>Refereshment</t>
  </si>
  <si>
    <t>Fuel and Gas</t>
  </si>
  <si>
    <t>Summary Sheet</t>
  </si>
  <si>
    <t>S#</t>
  </si>
  <si>
    <t xml:space="preserve">Bottle </t>
  </si>
  <si>
    <t xml:space="preserve">Green Tea </t>
  </si>
  <si>
    <t>Specification</t>
  </si>
  <si>
    <t>Best Quality</t>
  </si>
  <si>
    <t xml:space="preserve">Big Size One KG </t>
  </si>
  <si>
    <t xml:space="preserve">Gulrang </t>
  </si>
  <si>
    <t>Liquid Hand Soap</t>
  </si>
  <si>
    <t xml:space="preserve">Meter </t>
  </si>
  <si>
    <t>Pair</t>
  </si>
  <si>
    <t xml:space="preserve">Plastic Bag Black Yellow And Red Colors </t>
  </si>
  <si>
    <t>Gloves (Rubber)</t>
  </si>
  <si>
    <t xml:space="preserve">Toilet Paper </t>
  </si>
  <si>
    <t>Hand Soap( 100 gms bactericide)</t>
  </si>
  <si>
    <t>Hygiene for office and HFs</t>
  </si>
  <si>
    <t>Description</t>
  </si>
  <si>
    <t xml:space="preserve">Dettol </t>
  </si>
  <si>
    <t>Total</t>
  </si>
  <si>
    <t>20 Liters</t>
  </si>
  <si>
    <t>White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</si>
</sst>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14809]dd/mm/yyyy;@"/>
    <numFmt numFmtId="165" formatCode="[$-409]mmm\-yy;@"/>
    <numFmt numFmtId="166" formatCode="[$-409]d\-mmm\-yy;@"/>
    <numFmt numFmtId="167" formatCode="[$-14809]d\ mmmm\ yyyy;@"/>
    <numFmt numFmtId="168" formatCode="#,##0.0"/>
  </numFmts>
  <fonts count="37" x14ac:knownFonts="1">
    <font>
      <sz val="10"/>
      <name val="Arial"/>
    </font>
    <font>
      <b/>
      <sz val="18"/>
      <color indexed="9"/>
      <name val="Arial"/>
      <family val="2"/>
    </font>
    <font>
      <b/>
      <sz val="8"/>
      <name val="Arial"/>
      <family val="2"/>
    </font>
    <font>
      <b/>
      <sz val="10"/>
      <name val="Arial"/>
      <family val="2"/>
    </font>
    <font>
      <b/>
      <sz val="12"/>
      <name val="Arial"/>
      <family val="2"/>
    </font>
    <font>
      <sz val="10"/>
      <name val="Arial"/>
      <family val="2"/>
    </font>
    <font>
      <b/>
      <sz val="16"/>
      <name val="Arial"/>
      <family val="2"/>
    </font>
    <font>
      <sz val="8"/>
      <name val="Arial"/>
      <family val="2"/>
    </font>
    <font>
      <b/>
      <i/>
      <sz val="10"/>
      <name val="Arial"/>
      <family val="2"/>
    </font>
    <font>
      <i/>
      <sz val="8"/>
      <name val="Arial"/>
      <family val="2"/>
    </font>
    <font>
      <sz val="18"/>
      <name val="Arial"/>
      <family val="2"/>
    </font>
    <font>
      <u/>
      <sz val="10"/>
      <color theme="10"/>
      <name val="Arial"/>
      <family val="2"/>
    </font>
    <font>
      <sz val="16"/>
      <name val="Arial"/>
      <family val="2"/>
    </font>
    <font>
      <sz val="12"/>
      <name val="Arial"/>
      <family val="2"/>
    </font>
    <font>
      <b/>
      <sz val="14"/>
      <name val="Arial"/>
      <family val="2"/>
    </font>
    <font>
      <b/>
      <sz val="11"/>
      <name val="Arial"/>
      <family val="2"/>
    </font>
    <font>
      <b/>
      <sz val="18"/>
      <name val="Arial"/>
      <family val="2"/>
    </font>
    <font>
      <sz val="14"/>
      <name val="Arial"/>
      <family val="2"/>
    </font>
    <font>
      <b/>
      <sz val="12"/>
      <name val="Garamond"/>
      <family val="1"/>
    </font>
    <font>
      <b/>
      <sz val="9"/>
      <color rgb="FFFF0000"/>
      <name val="Arial"/>
      <family val="2"/>
    </font>
    <font>
      <b/>
      <sz val="10"/>
      <color rgb="FFFF0000"/>
      <name val="Arial"/>
      <family val="2"/>
    </font>
    <font>
      <b/>
      <sz val="9"/>
      <name val="Arial"/>
      <family val="2"/>
    </font>
    <font>
      <sz val="10"/>
      <color rgb="FFFF0000"/>
      <name val="Arial"/>
      <family val="2"/>
    </font>
    <font>
      <b/>
      <sz val="20"/>
      <color indexed="9"/>
      <name val="Arial"/>
      <family val="2"/>
    </font>
    <font>
      <sz val="10"/>
      <color indexed="9"/>
      <name val="Arial"/>
      <family val="2"/>
    </font>
    <font>
      <b/>
      <sz val="20"/>
      <name val="Arial"/>
      <family val="2"/>
    </font>
    <font>
      <b/>
      <u/>
      <sz val="10"/>
      <name val="Arial"/>
      <family val="2"/>
    </font>
    <font>
      <sz val="11"/>
      <name val="Arial"/>
      <family val="2"/>
    </font>
    <font>
      <sz val="20"/>
      <name val="Arial"/>
      <family val="2"/>
    </font>
    <font>
      <u/>
      <sz val="10"/>
      <color indexed="12"/>
      <name val="Arial"/>
      <family val="2"/>
    </font>
    <font>
      <b/>
      <sz val="10"/>
      <color indexed="10"/>
      <name val="Arial"/>
      <family val="2"/>
    </font>
    <font>
      <sz val="10"/>
      <color indexed="14"/>
      <name val="Arial"/>
      <family val="2"/>
    </font>
    <font>
      <b/>
      <i/>
      <sz val="11"/>
      <name val="Arial"/>
      <family val="2"/>
    </font>
    <font>
      <b/>
      <u/>
      <sz val="14"/>
      <name val="Arial"/>
      <family val="2"/>
    </font>
    <font>
      <b/>
      <i/>
      <sz val="14"/>
      <name val="Arial"/>
      <family val="2"/>
    </font>
    <font>
      <b/>
      <i/>
      <sz val="18"/>
      <name val="Arial"/>
      <family val="2"/>
    </font>
    <font>
      <b/>
      <sz val="10"/>
      <color theme="0"/>
      <name val="Arial"/>
      <family val="2"/>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
      <patternFill patternType="solid">
        <fgColor theme="0" tint="-0.249977111117893"/>
        <bgColor indexed="64"/>
      </patternFill>
    </fill>
    <fill>
      <patternFill patternType="solid">
        <fgColor rgb="FFFF0000"/>
        <bgColor indexed="64"/>
      </patternFill>
    </fill>
    <fill>
      <patternFill patternType="solid">
        <fgColor rgb="FFFFFF00"/>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diagonalUp="1">
      <left style="medium">
        <color indexed="64"/>
      </left>
      <right style="thin">
        <color indexed="64"/>
      </right>
      <top style="medium">
        <color indexed="64"/>
      </top>
      <bottom style="double">
        <color indexed="64"/>
      </bottom>
      <diagonal style="thin">
        <color indexed="64"/>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diagonalUp="1">
      <left style="medium">
        <color indexed="64"/>
      </left>
      <right style="thin">
        <color indexed="64"/>
      </right>
      <top/>
      <bottom style="thin">
        <color indexed="64"/>
      </bottom>
      <diagonal style="thin">
        <color indexed="64"/>
      </diagonal>
    </border>
    <border>
      <left style="thin">
        <color indexed="64"/>
      </left>
      <right/>
      <top/>
      <bottom style="thin">
        <color indexed="64"/>
      </bottom>
      <diagonal/>
    </border>
    <border diagonalUp="1">
      <left style="medium">
        <color indexed="64"/>
      </left>
      <right style="thin">
        <color indexed="64"/>
      </right>
      <top/>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medium">
        <color indexed="64"/>
      </left>
      <right style="thin">
        <color indexed="64"/>
      </right>
      <top style="thin">
        <color indexed="64"/>
      </top>
      <bottom style="double">
        <color indexed="64"/>
      </bottom>
      <diagonal style="thin">
        <color indexed="64"/>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diagonalUp="1">
      <left style="medium">
        <color indexed="64"/>
      </left>
      <right style="thin">
        <color indexed="64"/>
      </right>
      <top/>
      <bottom style="double">
        <color indexed="64"/>
      </bottom>
      <diagonal style="thin">
        <color indexed="64"/>
      </diagonal>
    </border>
    <border>
      <left/>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11" fillId="0" borderId="0" applyNumberFormat="0" applyFill="0" applyBorder="0" applyAlignment="0" applyProtection="0"/>
    <xf numFmtId="43" fontId="5" fillId="0" borderId="0" applyFont="0" applyFill="0" applyBorder="0" applyAlignment="0" applyProtection="0"/>
    <xf numFmtId="0" fontId="5" fillId="0" borderId="0"/>
    <xf numFmtId="0" fontId="29" fillId="0" borderId="0" applyNumberFormat="0" applyFill="0" applyBorder="0" applyAlignment="0" applyProtection="0">
      <alignment vertical="top"/>
      <protection locked="0"/>
    </xf>
    <xf numFmtId="44" fontId="5" fillId="0" borderId="0" applyFont="0" applyFill="0" applyBorder="0" applyAlignment="0" applyProtection="0"/>
  </cellStyleXfs>
  <cellXfs count="959">
    <xf numFmtId="0" fontId="0" fillId="0" borderId="0" xfId="0"/>
    <xf numFmtId="0" fontId="2" fillId="0" borderId="0" xfId="0" applyFont="1" applyAlignment="1">
      <alignment horizontal="center" vertical="center" wrapText="1"/>
    </xf>
    <xf numFmtId="0" fontId="1" fillId="2" borderId="0" xfId="0" applyFont="1" applyFill="1" applyAlignment="1">
      <alignment horizontal="left" vertical="center"/>
    </xf>
    <xf numFmtId="0" fontId="0" fillId="0" borderId="0" xfId="0" applyAlignment="1">
      <alignment vertical="center"/>
    </xf>
    <xf numFmtId="0" fontId="1" fillId="2" borderId="0" xfId="0" applyFont="1" applyFill="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4" borderId="0" xfId="0" applyFill="1" applyAlignment="1">
      <alignment vertical="center" wrapText="1"/>
    </xf>
    <xf numFmtId="0" fontId="0" fillId="4" borderId="0" xfId="0" applyFill="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5" fillId="0" borderId="1" xfId="0" applyFont="1" applyBorder="1" applyAlignment="1">
      <alignment horizontal="center"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5" borderId="9" xfId="0" applyFont="1" applyFill="1" applyBorder="1" applyAlignment="1">
      <alignment vertical="center" wrapText="1"/>
    </xf>
    <xf numFmtId="0" fontId="4" fillId="0" borderId="10" xfId="0" applyFont="1" applyBorder="1" applyAlignment="1">
      <alignment vertical="center"/>
    </xf>
    <xf numFmtId="0" fontId="4" fillId="0" borderId="10" xfId="0" applyFont="1" applyBorder="1"/>
    <xf numFmtId="0" fontId="8" fillId="0" borderId="11" xfId="0" applyFont="1" applyBorder="1" applyAlignment="1">
      <alignment vertical="center" wrapText="1"/>
    </xf>
    <xf numFmtId="0" fontId="8" fillId="0" borderId="1" xfId="0" applyFont="1" applyBorder="1" applyAlignment="1">
      <alignment vertical="center" wrapText="1"/>
    </xf>
    <xf numFmtId="0" fontId="5" fillId="0" borderId="1" xfId="0" applyFont="1" applyBorder="1" applyAlignment="1">
      <alignment wrapText="1"/>
    </xf>
    <xf numFmtId="0" fontId="0" fillId="0" borderId="0" xfId="0" applyFill="1" applyAlignment="1">
      <alignment vertical="center" wrapText="1"/>
    </xf>
    <xf numFmtId="0" fontId="2" fillId="0" borderId="12" xfId="0" applyFont="1" applyFill="1" applyBorder="1" applyAlignment="1">
      <alignment vertical="center" wrapText="1"/>
    </xf>
    <xf numFmtId="0" fontId="5" fillId="0" borderId="11" xfId="0" applyFont="1" applyBorder="1" applyAlignment="1">
      <alignment vertical="center" wrapText="1"/>
    </xf>
    <xf numFmtId="0" fontId="8" fillId="0" borderId="11" xfId="0" applyFont="1" applyBorder="1" applyAlignment="1">
      <alignment horizontal="left" vertical="center" wrapText="1"/>
    </xf>
    <xf numFmtId="0" fontId="1" fillId="2" borderId="0" xfId="0" applyFont="1" applyFill="1" applyAlignment="1">
      <alignment horizontal="right" vertical="center"/>
    </xf>
    <xf numFmtId="0" fontId="3" fillId="5" borderId="15"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0" fillId="0" borderId="0" xfId="0" applyFill="1" applyBorder="1" applyAlignment="1">
      <alignment vertical="center" wrapText="1"/>
    </xf>
    <xf numFmtId="0" fontId="3" fillId="4" borderId="0" xfId="0" applyFont="1" applyFill="1" applyBorder="1" applyAlignment="1">
      <alignment vertical="center" wrapText="1"/>
    </xf>
    <xf numFmtId="0" fontId="5" fillId="4" borderId="0" xfId="0" applyFont="1" applyFill="1" applyBorder="1" applyAlignment="1">
      <alignment horizontal="center" vertical="center" wrapText="1"/>
    </xf>
    <xf numFmtId="4" fontId="0" fillId="0" borderId="13" xfId="0" applyNumberFormat="1" applyBorder="1" applyAlignment="1">
      <alignment horizontal="center" vertical="center" wrapText="1"/>
    </xf>
    <xf numFmtId="4" fontId="0" fillId="3" borderId="0" xfId="0" applyNumberFormat="1" applyFill="1" applyBorder="1" applyAlignment="1">
      <alignment horizontal="center" vertical="center" wrapText="1"/>
    </xf>
    <xf numFmtId="4" fontId="0" fillId="0" borderId="6" xfId="0" applyNumberFormat="1" applyBorder="1" applyAlignment="1">
      <alignment horizontal="center" vertical="center" wrapText="1"/>
    </xf>
    <xf numFmtId="0" fontId="3" fillId="5" borderId="1" xfId="0" applyFont="1" applyFill="1" applyBorder="1" applyAlignment="1">
      <alignment horizontal="left" vertical="center" wrapText="1"/>
    </xf>
    <xf numFmtId="0" fontId="3" fillId="5" borderId="6" xfId="0" applyFont="1" applyFill="1" applyBorder="1" applyAlignment="1">
      <alignment horizontal="left" vertical="center" wrapText="1"/>
    </xf>
    <xf numFmtId="0" fontId="5" fillId="0" borderId="25" xfId="0" applyFont="1" applyFill="1" applyBorder="1" applyAlignment="1">
      <alignment vertical="center" wrapText="1"/>
    </xf>
    <xf numFmtId="0" fontId="8" fillId="0" borderId="1" xfId="0" applyFont="1" applyFill="1" applyBorder="1" applyAlignment="1">
      <alignment vertical="center" wrapText="1"/>
    </xf>
    <xf numFmtId="0" fontId="3" fillId="0" borderId="0" xfId="0" applyFont="1" applyBorder="1" applyAlignment="1">
      <alignment horizontal="center" vertical="center" wrapText="1"/>
    </xf>
    <xf numFmtId="1" fontId="0" fillId="0" borderId="2" xfId="0" applyNumberFormat="1" applyBorder="1" applyAlignment="1">
      <alignment horizontal="center" vertical="center" wrapText="1"/>
    </xf>
    <xf numFmtId="1" fontId="0" fillId="0" borderId="1" xfId="0" applyNumberFormat="1" applyBorder="1" applyAlignment="1">
      <alignment horizontal="center" vertical="center" wrapText="1"/>
    </xf>
    <xf numFmtId="1" fontId="0" fillId="0" borderId="3" xfId="0" applyNumberFormat="1" applyBorder="1" applyAlignment="1">
      <alignment horizontal="center" vertical="center" wrapText="1"/>
    </xf>
    <xf numFmtId="1" fontId="0" fillId="0" borderId="6" xfId="0" applyNumberFormat="1" applyBorder="1" applyAlignment="1">
      <alignment horizontal="center" vertical="center" wrapText="1"/>
    </xf>
    <xf numFmtId="0" fontId="0" fillId="0" borderId="1" xfId="0" applyBorder="1" applyAlignment="1">
      <alignment horizontal="left" vertical="center" wrapText="1"/>
    </xf>
    <xf numFmtId="0" fontId="5" fillId="0" borderId="1" xfId="0" applyFont="1" applyBorder="1" applyAlignment="1">
      <alignment horizontal="left" vertical="center" wrapText="1"/>
    </xf>
    <xf numFmtId="0" fontId="0" fillId="0" borderId="6" xfId="0" applyBorder="1" applyAlignment="1">
      <alignment horizontal="left" vertical="center" wrapText="1"/>
    </xf>
    <xf numFmtId="3" fontId="0" fillId="0" borderId="1" xfId="0" applyNumberFormat="1" applyBorder="1" applyAlignment="1">
      <alignment horizontal="center" vertical="center" wrapText="1"/>
    </xf>
    <xf numFmtId="3" fontId="5" fillId="0" borderId="1" xfId="0" applyNumberFormat="1" applyFont="1" applyBorder="1" applyAlignment="1">
      <alignment horizontal="center" vertical="center" wrapText="1"/>
    </xf>
    <xf numFmtId="3" fontId="0" fillId="0" borderId="6" xfId="0" applyNumberFormat="1" applyBorder="1" applyAlignment="1">
      <alignment horizontal="center" vertical="center" wrapText="1"/>
    </xf>
    <xf numFmtId="4" fontId="0" fillId="0" borderId="1" xfId="0" applyNumberFormat="1" applyBorder="1" applyAlignment="1">
      <alignment horizontal="right" vertical="center" wrapText="1"/>
    </xf>
    <xf numFmtId="4" fontId="0" fillId="0" borderId="6" xfId="0" applyNumberFormat="1" applyBorder="1" applyAlignment="1">
      <alignment horizontal="right" vertical="center" wrapText="1"/>
    </xf>
    <xf numFmtId="4" fontId="0" fillId="6" borderId="1" xfId="0" applyNumberFormat="1" applyFill="1" applyBorder="1" applyAlignment="1">
      <alignment horizontal="right" vertical="center" wrapText="1"/>
    </xf>
    <xf numFmtId="4" fontId="0" fillId="6" borderId="6" xfId="0" applyNumberFormat="1" applyFill="1" applyBorder="1" applyAlignment="1">
      <alignment horizontal="right" vertical="center" wrapText="1"/>
    </xf>
    <xf numFmtId="4" fontId="0" fillId="6" borderId="48" xfId="0" applyNumberFormat="1" applyFill="1" applyBorder="1" applyAlignment="1">
      <alignment horizontal="right" vertical="center" wrapText="1"/>
    </xf>
    <xf numFmtId="0" fontId="0" fillId="0" borderId="14" xfId="0" applyBorder="1" applyAlignment="1">
      <alignment horizontal="left" vertical="center" wrapText="1"/>
    </xf>
    <xf numFmtId="164" fontId="0" fillId="0" borderId="16" xfId="0" applyNumberFormat="1" applyBorder="1" applyAlignment="1">
      <alignment horizontal="left" vertical="center" wrapText="1"/>
    </xf>
    <xf numFmtId="0" fontId="5" fillId="4" borderId="23"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8" xfId="0" applyFont="1" applyBorder="1" applyAlignment="1">
      <alignment vertical="center" wrapText="1"/>
    </xf>
    <xf numFmtId="0" fontId="5" fillId="0" borderId="7"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4" fontId="5" fillId="0" borderId="13" xfId="0" applyNumberFormat="1" applyFont="1" applyBorder="1" applyAlignment="1">
      <alignment horizontal="center" vertical="center" wrapText="1"/>
    </xf>
    <xf numFmtId="0" fontId="3" fillId="5" borderId="20"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3" fillId="5" borderId="37" xfId="0" applyFont="1" applyFill="1" applyBorder="1" applyAlignment="1">
      <alignment horizontal="left" vertical="center" wrapText="1"/>
    </xf>
    <xf numFmtId="0" fontId="3" fillId="5" borderId="36" xfId="0" applyFont="1" applyFill="1" applyBorder="1" applyAlignment="1">
      <alignment vertical="center" wrapText="1"/>
    </xf>
    <xf numFmtId="0" fontId="3" fillId="5" borderId="37" xfId="0" applyFont="1" applyFill="1" applyBorder="1" applyAlignment="1">
      <alignment vertical="center" wrapText="1"/>
    </xf>
    <xf numFmtId="0" fontId="3" fillId="5" borderId="20" xfId="0" applyFont="1" applyFill="1" applyBorder="1" applyAlignment="1">
      <alignment vertical="center" wrapText="1"/>
    </xf>
    <xf numFmtId="0" fontId="3" fillId="5" borderId="21" xfId="0" applyFont="1" applyFill="1" applyBorder="1" applyAlignment="1">
      <alignment vertical="center" wrapText="1"/>
    </xf>
    <xf numFmtId="0" fontId="3" fillId="5" borderId="24" xfId="0" applyFont="1" applyFill="1" applyBorder="1" applyAlignment="1">
      <alignment horizontal="center" vertical="center" wrapText="1"/>
    </xf>
    <xf numFmtId="0" fontId="10" fillId="0" borderId="0" xfId="0" applyFont="1" applyFill="1" applyBorder="1" applyAlignment="1">
      <alignment vertical="center" wrapText="1"/>
    </xf>
    <xf numFmtId="0" fontId="9" fillId="0" borderId="0" xfId="0" applyFont="1" applyFill="1" applyBorder="1" applyAlignment="1">
      <alignment vertical="center" wrapText="1"/>
    </xf>
    <xf numFmtId="0" fontId="3" fillId="4" borderId="0" xfId="0" applyFont="1" applyFill="1" applyBorder="1" applyAlignment="1">
      <alignment horizontal="center" vertical="center"/>
    </xf>
    <xf numFmtId="0" fontId="3" fillId="4" borderId="0" xfId="0" applyFont="1" applyFill="1" applyBorder="1" applyAlignment="1">
      <alignment vertical="center"/>
    </xf>
    <xf numFmtId="0" fontId="3" fillId="4" borderId="0" xfId="0" applyFont="1" applyFill="1" applyBorder="1" applyAlignment="1">
      <alignment horizontal="center" vertical="center" wrapText="1"/>
    </xf>
    <xf numFmtId="0" fontId="3" fillId="5" borderId="55" xfId="0" applyFont="1" applyFill="1" applyBorder="1" applyAlignment="1">
      <alignment horizontal="left" vertical="center" wrapText="1"/>
    </xf>
    <xf numFmtId="0" fontId="4" fillId="0" borderId="0" xfId="0" applyFont="1"/>
    <xf numFmtId="14" fontId="0" fillId="4" borderId="54" xfId="0" applyNumberFormat="1" applyFill="1" applyBorder="1" applyAlignment="1">
      <alignment horizontal="center" vertical="center" wrapText="1"/>
    </xf>
    <xf numFmtId="0" fontId="3" fillId="5" borderId="26"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0" fillId="2" borderId="0" xfId="0" applyFill="1" applyBorder="1" applyAlignment="1" applyProtection="1">
      <alignment vertical="center"/>
    </xf>
    <xf numFmtId="0" fontId="1" fillId="2" borderId="0" xfId="0" applyFont="1" applyFill="1" applyAlignment="1" applyProtection="1">
      <alignment horizontal="right" vertical="center"/>
    </xf>
    <xf numFmtId="0" fontId="0" fillId="0" borderId="0" xfId="0" applyAlignment="1" applyProtection="1">
      <alignment vertical="center"/>
    </xf>
    <xf numFmtId="0" fontId="16" fillId="0" borderId="0" xfId="0" applyFont="1" applyAlignment="1" applyProtection="1">
      <alignment horizontal="left" vertical="center"/>
    </xf>
    <xf numFmtId="0" fontId="0" fillId="0" borderId="0" xfId="0" applyBorder="1" applyAlignment="1" applyProtection="1">
      <alignment vertical="center"/>
    </xf>
    <xf numFmtId="0" fontId="4" fillId="0" borderId="0" xfId="0" applyFont="1" applyAlignment="1" applyProtection="1">
      <alignment vertical="center" wrapText="1"/>
    </xf>
    <xf numFmtId="0" fontId="13" fillId="0" borderId="0" xfId="0" applyFont="1" applyAlignment="1" applyProtection="1">
      <alignment vertical="center" wrapText="1"/>
    </xf>
    <xf numFmtId="0" fontId="3" fillId="0" borderId="62" xfId="0" applyFont="1" applyBorder="1" applyAlignment="1" applyProtection="1">
      <alignment horizontal="center" vertical="center" wrapText="1"/>
      <protection locked="0"/>
    </xf>
    <xf numFmtId="0" fontId="3" fillId="0" borderId="63" xfId="0" applyFont="1" applyBorder="1" applyAlignment="1" applyProtection="1">
      <alignment horizontal="center" vertical="center" wrapText="1"/>
      <protection locked="0"/>
    </xf>
    <xf numFmtId="0" fontId="3" fillId="0" borderId="0" xfId="0" applyFont="1" applyBorder="1" applyAlignment="1" applyProtection="1">
      <alignment horizontal="left" vertical="center" wrapText="1"/>
      <protection locked="0"/>
    </xf>
    <xf numFmtId="0" fontId="3" fillId="0" borderId="34" xfId="0" applyFont="1" applyBorder="1" applyAlignment="1" applyProtection="1">
      <alignment vertical="center" wrapText="1"/>
      <protection locked="0"/>
    </xf>
    <xf numFmtId="0" fontId="3" fillId="0" borderId="34" xfId="0" applyFont="1" applyBorder="1" applyAlignment="1" applyProtection="1">
      <alignment horizontal="left" vertical="center" wrapText="1"/>
      <protection locked="0"/>
    </xf>
    <xf numFmtId="0" fontId="3" fillId="0" borderId="40" xfId="0" applyFont="1" applyBorder="1" applyAlignment="1" applyProtection="1"/>
    <xf numFmtId="0" fontId="0" fillId="0" borderId="0" xfId="0" applyAlignment="1" applyProtection="1"/>
    <xf numFmtId="0" fontId="3" fillId="0" borderId="31" xfId="0" applyFont="1" applyBorder="1" applyAlignment="1" applyProtection="1"/>
    <xf numFmtId="0" fontId="3" fillId="0" borderId="33" xfId="0" applyFont="1" applyBorder="1" applyAlignment="1" applyProtection="1">
      <alignment vertical="center"/>
    </xf>
    <xf numFmtId="0" fontId="3" fillId="5" borderId="38" xfId="0" applyFont="1" applyFill="1" applyBorder="1" applyAlignment="1">
      <alignment horizontal="center" vertical="center" wrapText="1"/>
    </xf>
    <xf numFmtId="0" fontId="3" fillId="5" borderId="46" xfId="0" applyFont="1" applyFill="1" applyBorder="1" applyAlignment="1">
      <alignment horizontal="center" vertical="center" wrapText="1"/>
    </xf>
    <xf numFmtId="0" fontId="3" fillId="5" borderId="51" xfId="0" applyFont="1" applyFill="1" applyBorder="1" applyAlignment="1">
      <alignment horizontal="center" vertical="center" wrapText="1"/>
    </xf>
    <xf numFmtId="0" fontId="3" fillId="5" borderId="20"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3" fillId="5" borderId="37" xfId="0" applyFont="1" applyFill="1" applyBorder="1" applyAlignment="1">
      <alignment horizontal="left" vertical="center" wrapText="1"/>
    </xf>
    <xf numFmtId="0" fontId="18" fillId="3" borderId="0" xfId="0" applyFont="1" applyFill="1"/>
    <xf numFmtId="0" fontId="0" fillId="3" borderId="0" xfId="0" applyFill="1"/>
    <xf numFmtId="0" fontId="0" fillId="3" borderId="0" xfId="0" applyFill="1" applyBorder="1"/>
    <xf numFmtId="0" fontId="3" fillId="3" borderId="0" xfId="0" applyFont="1" applyFill="1" applyBorder="1" applyAlignment="1">
      <alignment horizontal="center" vertical="center"/>
    </xf>
    <xf numFmtId="49" fontId="3" fillId="7" borderId="0" xfId="0" applyNumberFormat="1" applyFont="1" applyFill="1" applyBorder="1" applyAlignment="1">
      <alignment horizontal="center" vertical="center" wrapText="1"/>
    </xf>
    <xf numFmtId="0" fontId="20" fillId="3" borderId="1" xfId="0" applyFont="1" applyFill="1" applyBorder="1" applyAlignment="1">
      <alignment horizontal="center" vertical="center" wrapText="1"/>
    </xf>
    <xf numFmtId="49" fontId="3" fillId="7" borderId="0" xfId="0" applyNumberFormat="1" applyFont="1" applyFill="1" applyBorder="1" applyAlignment="1">
      <alignment horizontal="center" vertical="center"/>
    </xf>
    <xf numFmtId="0" fontId="21" fillId="7" borderId="0" xfId="0" applyFont="1" applyFill="1" applyAlignment="1">
      <alignment horizontal="center" vertical="center" wrapText="1"/>
    </xf>
    <xf numFmtId="0" fontId="21" fillId="7" borderId="0" xfId="0" applyFont="1" applyFill="1" applyBorder="1" applyAlignment="1">
      <alignment horizontal="center" vertical="center" wrapText="1"/>
    </xf>
    <xf numFmtId="0" fontId="22" fillId="3" borderId="0" xfId="0" applyFont="1" applyFill="1" applyBorder="1" applyAlignment="1">
      <alignment horizontal="center"/>
    </xf>
    <xf numFmtId="0" fontId="0" fillId="3" borderId="0" xfId="0" applyFill="1" applyBorder="1" applyAlignment="1">
      <alignment horizontal="center"/>
    </xf>
    <xf numFmtId="49" fontId="0" fillId="3" borderId="0" xfId="0" applyNumberFormat="1" applyFill="1" applyBorder="1" applyAlignment="1">
      <alignment horizontal="center"/>
    </xf>
    <xf numFmtId="0" fontId="21" fillId="3" borderId="0" xfId="0" applyFont="1" applyFill="1" applyAlignment="1">
      <alignment horizontal="left"/>
    </xf>
    <xf numFmtId="0" fontId="0" fillId="3" borderId="0" xfId="0" applyFill="1" applyAlignment="1">
      <alignment vertical="center"/>
    </xf>
    <xf numFmtId="0" fontId="2" fillId="3" borderId="0" xfId="0" applyFont="1" applyFill="1"/>
    <xf numFmtId="0" fontId="3" fillId="3" borderId="1" xfId="0" applyFont="1" applyFill="1" applyBorder="1"/>
    <xf numFmtId="0" fontId="3" fillId="3" borderId="0" xfId="0" applyFont="1" applyFill="1" applyBorder="1"/>
    <xf numFmtId="0" fontId="0" fillId="3" borderId="0" xfId="0" applyFill="1" applyBorder="1" applyAlignment="1"/>
    <xf numFmtId="0" fontId="3" fillId="3" borderId="0" xfId="0" applyFont="1" applyFill="1" applyBorder="1" applyAlignment="1">
      <alignment horizontal="left" wrapText="1"/>
    </xf>
    <xf numFmtId="0" fontId="3" fillId="3" borderId="0" xfId="0" applyFont="1" applyFill="1" applyBorder="1" applyAlignment="1">
      <alignment horizontal="center"/>
    </xf>
    <xf numFmtId="0" fontId="5" fillId="3" borderId="0" xfId="0" applyFont="1" applyFill="1"/>
    <xf numFmtId="0" fontId="21" fillId="3" borderId="0" xfId="0" applyFont="1" applyFill="1" applyAlignment="1">
      <alignment vertical="center" wrapText="1"/>
    </xf>
    <xf numFmtId="0" fontId="21" fillId="3" borderId="0" xfId="0" applyFont="1" applyFill="1" applyAlignment="1">
      <alignment horizontal="center" wrapText="1"/>
    </xf>
    <xf numFmtId="0" fontId="4" fillId="0" borderId="0" xfId="0" applyFont="1" applyBorder="1" applyAlignment="1">
      <alignment horizontal="center" vertical="center"/>
    </xf>
    <xf numFmtId="0" fontId="3" fillId="0" borderId="12" xfId="0" applyFont="1" applyBorder="1" applyAlignment="1" applyProtection="1">
      <alignment horizontal="left" vertical="center" wrapText="1"/>
      <protection locked="0"/>
    </xf>
    <xf numFmtId="0" fontId="13" fillId="0" borderId="0" xfId="0" applyFont="1" applyFill="1" applyAlignment="1" applyProtection="1">
      <alignment vertical="center" wrapText="1"/>
    </xf>
    <xf numFmtId="0" fontId="13" fillId="0" borderId="0" xfId="0" applyFont="1" applyAlignment="1" applyProtection="1">
      <alignment horizontal="center" vertical="center"/>
    </xf>
    <xf numFmtId="0" fontId="3" fillId="5" borderId="26" xfId="0" applyFont="1" applyFill="1" applyBorder="1" applyAlignment="1">
      <alignment horizontal="center" vertical="center" wrapText="1"/>
    </xf>
    <xf numFmtId="0" fontId="3" fillId="0" borderId="14" xfId="0" applyFont="1" applyBorder="1" applyAlignment="1">
      <alignment horizontal="center" vertical="center" wrapText="1"/>
    </xf>
    <xf numFmtId="0" fontId="1" fillId="2" borderId="0" xfId="0" applyFont="1" applyFill="1" applyBorder="1" applyAlignment="1">
      <alignment vertical="center"/>
    </xf>
    <xf numFmtId="0" fontId="23" fillId="2" borderId="0" xfId="0" applyFont="1" applyFill="1" applyBorder="1" applyAlignment="1">
      <alignment vertical="center"/>
    </xf>
    <xf numFmtId="0" fontId="24" fillId="2" borderId="0" xfId="0" applyFont="1" applyFill="1" applyBorder="1" applyAlignment="1">
      <alignment vertical="center"/>
    </xf>
    <xf numFmtId="0" fontId="1" fillId="2" borderId="0" xfId="0" applyFont="1" applyFill="1" applyBorder="1" applyAlignment="1">
      <alignment horizontal="right" vertical="center"/>
    </xf>
    <xf numFmtId="0" fontId="5" fillId="0" borderId="0" xfId="0" applyFont="1" applyBorder="1" applyAlignment="1">
      <alignment vertical="center"/>
    </xf>
    <xf numFmtId="0" fontId="24" fillId="0" borderId="0" xfId="0" applyFont="1" applyFill="1" applyBorder="1" applyAlignment="1">
      <alignment vertical="center"/>
    </xf>
    <xf numFmtId="0" fontId="23" fillId="0" borderId="0" xfId="0" applyFont="1" applyFill="1" applyBorder="1" applyAlignment="1">
      <alignment horizontal="center" vertical="center"/>
    </xf>
    <xf numFmtId="0" fontId="25" fillId="0" borderId="0" xfId="0" applyFont="1" applyFill="1" applyBorder="1" applyAlignment="1">
      <alignment vertical="center"/>
    </xf>
    <xf numFmtId="0" fontId="25" fillId="0" borderId="32" xfId="0" applyFont="1" applyFill="1" applyBorder="1" applyAlignment="1">
      <alignment vertical="center"/>
    </xf>
    <xf numFmtId="0" fontId="3" fillId="5" borderId="64" xfId="0" applyFont="1" applyFill="1" applyBorder="1" applyAlignment="1">
      <alignment vertical="center"/>
    </xf>
    <xf numFmtId="0" fontId="3" fillId="5" borderId="65" xfId="0" applyFont="1" applyFill="1" applyBorder="1" applyAlignment="1">
      <alignment vertical="center"/>
    </xf>
    <xf numFmtId="0" fontId="16" fillId="0" borderId="0" xfId="0" applyFont="1" applyBorder="1" applyAlignment="1">
      <alignment horizontal="left" vertical="center"/>
    </xf>
    <xf numFmtId="0" fontId="13" fillId="0" borderId="0" xfId="0" applyFont="1" applyBorder="1" applyAlignment="1">
      <alignment horizontal="right" vertical="center"/>
    </xf>
    <xf numFmtId="0" fontId="13" fillId="0" borderId="0" xfId="0" applyFont="1" applyBorder="1" applyAlignment="1">
      <alignment horizontal="left" vertical="center"/>
    </xf>
    <xf numFmtId="0" fontId="4" fillId="0" borderId="0" xfId="0" applyFont="1" applyBorder="1" applyAlignment="1">
      <alignment horizontal="left" vertical="center"/>
    </xf>
    <xf numFmtId="0" fontId="5" fillId="0" borderId="0" xfId="0" applyFont="1" applyFill="1" applyBorder="1" applyAlignment="1">
      <alignment horizontal="center" vertical="center"/>
    </xf>
    <xf numFmtId="0" fontId="5" fillId="0" borderId="35" xfId="0" applyFont="1" applyFill="1" applyBorder="1" applyAlignment="1">
      <alignment horizontal="center" vertical="center"/>
    </xf>
    <xf numFmtId="0" fontId="13" fillId="0" borderId="0" xfId="0" applyFont="1" applyBorder="1" applyAlignment="1">
      <alignment vertical="center"/>
    </xf>
    <xf numFmtId="0" fontId="3" fillId="5" borderId="69" xfId="0" applyFont="1" applyFill="1" applyBorder="1" applyAlignment="1">
      <alignment horizontal="right" vertical="center"/>
    </xf>
    <xf numFmtId="0" fontId="13" fillId="0" borderId="0" xfId="0" applyFont="1" applyBorder="1" applyAlignment="1">
      <alignment horizontal="center" vertical="center"/>
    </xf>
    <xf numFmtId="0" fontId="5" fillId="0" borderId="12" xfId="0" applyFont="1" applyBorder="1" applyAlignment="1">
      <alignment horizontal="left" vertical="center"/>
    </xf>
    <xf numFmtId="0" fontId="3" fillId="5" borderId="23" xfId="0" applyFont="1" applyFill="1" applyBorder="1" applyAlignment="1">
      <alignment horizontal="right" vertical="center"/>
    </xf>
    <xf numFmtId="0" fontId="5" fillId="0" borderId="0" xfId="0" applyFont="1" applyBorder="1" applyAlignment="1">
      <alignment horizontal="left" vertical="center"/>
    </xf>
    <xf numFmtId="0" fontId="3" fillId="5" borderId="70" xfId="0" applyFont="1" applyFill="1" applyBorder="1" applyAlignment="1">
      <alignment horizontal="right" vertical="center" wrapText="1"/>
    </xf>
    <xf numFmtId="0" fontId="5" fillId="0" borderId="34" xfId="0" applyFont="1" applyBorder="1" applyAlignment="1">
      <alignment vertical="center"/>
    </xf>
    <xf numFmtId="0" fontId="5" fillId="0" borderId="34" xfId="0" applyFont="1" applyBorder="1" applyAlignment="1">
      <alignment horizontal="right" vertical="center"/>
    </xf>
    <xf numFmtId="0" fontId="5" fillId="0" borderId="34" xfId="0" applyFont="1" applyFill="1" applyBorder="1" applyAlignment="1">
      <alignment horizontal="center" vertical="center"/>
    </xf>
    <xf numFmtId="0" fontId="3" fillId="5" borderId="54" xfId="0" applyFont="1" applyFill="1" applyBorder="1" applyAlignment="1">
      <alignment horizontal="right" vertical="center" wrapText="1"/>
    </xf>
    <xf numFmtId="0" fontId="3" fillId="5" borderId="9" xfId="0" applyFont="1" applyFill="1" applyBorder="1" applyAlignment="1">
      <alignment horizontal="center" vertical="center"/>
    </xf>
    <xf numFmtId="0" fontId="3" fillId="5" borderId="58"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58" xfId="0" applyFont="1" applyFill="1" applyBorder="1" applyAlignment="1">
      <alignment horizontal="center" vertical="center" wrapText="1"/>
    </xf>
    <xf numFmtId="0" fontId="3" fillId="5" borderId="55" xfId="0" applyFont="1" applyFill="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horizontal="right" vertical="center"/>
    </xf>
    <xf numFmtId="0" fontId="5" fillId="0" borderId="31" xfId="0" applyFont="1" applyFill="1" applyBorder="1" applyAlignment="1">
      <alignment horizontal="center" vertical="center"/>
    </xf>
    <xf numFmtId="0" fontId="3" fillId="0" borderId="32" xfId="0" applyFont="1" applyBorder="1" applyAlignment="1">
      <alignment vertical="center" wrapText="1"/>
    </xf>
    <xf numFmtId="0" fontId="3" fillId="0" borderId="32" xfId="0" applyFont="1" applyBorder="1" applyAlignment="1">
      <alignment vertical="center"/>
    </xf>
    <xf numFmtId="0" fontId="5" fillId="5" borderId="31" xfId="0" applyFont="1" applyFill="1" applyBorder="1" applyAlignment="1">
      <alignment horizontal="center" vertical="center"/>
    </xf>
    <xf numFmtId="0" fontId="26" fillId="5" borderId="0" xfId="0" applyFont="1" applyFill="1" applyBorder="1" applyAlignment="1">
      <alignment horizontal="right" vertical="center"/>
    </xf>
    <xf numFmtId="0" fontId="3" fillId="5" borderId="32" xfId="0" applyFont="1" applyFill="1" applyBorder="1" applyAlignment="1">
      <alignment vertical="center"/>
    </xf>
    <xf numFmtId="3" fontId="8" fillId="5" borderId="31" xfId="0" applyNumberFormat="1" applyFont="1" applyFill="1" applyBorder="1" applyAlignment="1">
      <alignment horizontal="left" vertical="center"/>
    </xf>
    <xf numFmtId="4" fontId="5" fillId="5" borderId="32" xfId="0" applyNumberFormat="1" applyFont="1" applyFill="1" applyBorder="1" applyAlignment="1">
      <alignment vertical="center"/>
    </xf>
    <xf numFmtId="4" fontId="8" fillId="5" borderId="31" xfId="0" applyNumberFormat="1" applyFont="1" applyFill="1" applyBorder="1" applyAlignment="1">
      <alignment horizontal="left" vertical="center"/>
    </xf>
    <xf numFmtId="4" fontId="8" fillId="5" borderId="0" xfId="0" applyNumberFormat="1" applyFont="1" applyFill="1" applyBorder="1" applyAlignment="1">
      <alignment horizontal="left" vertical="center"/>
    </xf>
    <xf numFmtId="3" fontId="5" fillId="5" borderId="0" xfId="0" applyNumberFormat="1" applyFont="1" applyFill="1" applyBorder="1" applyAlignment="1">
      <alignment vertical="center"/>
    </xf>
    <xf numFmtId="3" fontId="8" fillId="5" borderId="0" xfId="0" applyNumberFormat="1" applyFont="1" applyFill="1" applyBorder="1" applyAlignment="1">
      <alignment horizontal="left" vertical="center"/>
    </xf>
    <xf numFmtId="3" fontId="5" fillId="5" borderId="32" xfId="0" applyNumberFormat="1" applyFont="1" applyFill="1" applyBorder="1" applyAlignment="1">
      <alignment vertical="center"/>
    </xf>
    <xf numFmtId="0" fontId="3" fillId="5" borderId="31" xfId="0" applyFont="1" applyFill="1" applyBorder="1" applyAlignment="1">
      <alignment horizontal="center" vertical="center"/>
    </xf>
    <xf numFmtId="4" fontId="5" fillId="5" borderId="28" xfId="0" applyNumberFormat="1" applyFont="1" applyFill="1" applyBorder="1" applyAlignment="1">
      <alignment vertical="center"/>
    </xf>
    <xf numFmtId="4" fontId="5" fillId="5" borderId="30" xfId="0" applyNumberFormat="1" applyFont="1" applyFill="1" applyBorder="1" applyAlignment="1">
      <alignment vertical="center"/>
    </xf>
    <xf numFmtId="0" fontId="5" fillId="5" borderId="28" xfId="0" applyFont="1" applyFill="1" applyBorder="1" applyAlignment="1">
      <alignment vertical="center"/>
    </xf>
    <xf numFmtId="0" fontId="5" fillId="5" borderId="29" xfId="0" applyFont="1" applyFill="1" applyBorder="1" applyAlignment="1">
      <alignment vertical="center"/>
    </xf>
    <xf numFmtId="0" fontId="5" fillId="5" borderId="30" xfId="0" applyFont="1" applyFill="1" applyBorder="1" applyAlignment="1">
      <alignment vertical="center"/>
    </xf>
    <xf numFmtId="0" fontId="3" fillId="0" borderId="34" xfId="0" applyFont="1" applyBorder="1" applyAlignment="1">
      <alignment horizontal="right" vertical="center"/>
    </xf>
    <xf numFmtId="0" fontId="3" fillId="0" borderId="35" xfId="0" applyFont="1" applyBorder="1" applyAlignment="1">
      <alignment vertical="center"/>
    </xf>
    <xf numFmtId="14" fontId="5" fillId="0" borderId="0" xfId="0" applyNumberFormat="1" applyFont="1" applyBorder="1" applyAlignment="1">
      <alignment horizontal="center" vertical="center"/>
    </xf>
    <xf numFmtId="4" fontId="5" fillId="0" borderId="0" xfId="0" applyNumberFormat="1" applyFont="1" applyFill="1" applyBorder="1" applyAlignment="1">
      <alignment horizontal="right" vertical="center"/>
    </xf>
    <xf numFmtId="4" fontId="5" fillId="0" borderId="32" xfId="0" applyNumberFormat="1" applyFont="1" applyFill="1" applyBorder="1" applyAlignment="1">
      <alignment horizontal="right" vertical="center"/>
    </xf>
    <xf numFmtId="0" fontId="3" fillId="0" borderId="31" xfId="0" applyFont="1" applyBorder="1" applyAlignment="1">
      <alignment vertical="center"/>
    </xf>
    <xf numFmtId="0" fontId="3" fillId="0" borderId="20" xfId="0" applyFont="1" applyFill="1" applyBorder="1" applyAlignment="1">
      <alignment vertical="center"/>
    </xf>
    <xf numFmtId="0" fontId="3" fillId="0" borderId="33" xfId="0" applyFont="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pplyFill="1" applyBorder="1" applyAlignment="1">
      <alignment vertical="center"/>
    </xf>
    <xf numFmtId="0" fontId="5" fillId="0" borderId="0" xfId="0" applyFont="1" applyBorder="1" applyAlignment="1">
      <alignment horizontal="right" vertical="center"/>
    </xf>
    <xf numFmtId="0" fontId="5" fillId="0" borderId="0" xfId="3" applyAlignment="1">
      <alignment horizontal="center" vertical="center"/>
    </xf>
    <xf numFmtId="0" fontId="5" fillId="0" borderId="0" xfId="3" applyFont="1" applyAlignment="1">
      <alignment horizontal="center" vertical="center"/>
    </xf>
    <xf numFmtId="0" fontId="3" fillId="0" borderId="0" xfId="3" applyFont="1" applyAlignment="1">
      <alignment horizontal="center" vertical="center"/>
    </xf>
    <xf numFmtId="0" fontId="5" fillId="0" borderId="0" xfId="3" applyFill="1" applyAlignment="1">
      <alignment horizontal="center" vertical="center"/>
    </xf>
    <xf numFmtId="0" fontId="3" fillId="5" borderId="45" xfId="3" applyFont="1" applyFill="1" applyBorder="1" applyAlignment="1">
      <alignment horizontal="center" vertical="center" wrapText="1"/>
    </xf>
    <xf numFmtId="0" fontId="3" fillId="5" borderId="4" xfId="3" applyFont="1" applyFill="1" applyBorder="1" applyAlignment="1">
      <alignment horizontal="center" vertical="center" wrapText="1"/>
    </xf>
    <xf numFmtId="0" fontId="3" fillId="5" borderId="51" xfId="3" applyFont="1" applyFill="1" applyBorder="1" applyAlignment="1">
      <alignment horizontal="center" vertical="center" wrapText="1"/>
    </xf>
    <xf numFmtId="0" fontId="3" fillId="5" borderId="51" xfId="3" applyFont="1" applyFill="1" applyBorder="1" applyAlignment="1">
      <alignment horizontal="center" vertical="center"/>
    </xf>
    <xf numFmtId="0" fontId="3" fillId="5" borderId="56" xfId="3" applyFont="1" applyFill="1" applyBorder="1" applyAlignment="1">
      <alignment horizontal="center" vertical="center"/>
    </xf>
    <xf numFmtId="0" fontId="2" fillId="0" borderId="0" xfId="3" applyFont="1" applyAlignment="1">
      <alignment vertical="center"/>
    </xf>
    <xf numFmtId="0" fontId="5" fillId="0" borderId="0" xfId="3" applyAlignment="1">
      <alignment wrapText="1"/>
    </xf>
    <xf numFmtId="0" fontId="5" fillId="0" borderId="0" xfId="3"/>
    <xf numFmtId="0" fontId="3" fillId="0" borderId="0" xfId="3" applyFont="1" applyAlignment="1">
      <alignment horizontal="center"/>
    </xf>
    <xf numFmtId="0" fontId="3" fillId="0" borderId="0" xfId="3" applyFont="1" applyAlignment="1">
      <alignment wrapText="1"/>
    </xf>
    <xf numFmtId="0" fontId="5" fillId="0" borderId="0" xfId="3" applyAlignment="1">
      <alignment horizontal="center"/>
    </xf>
    <xf numFmtId="0" fontId="5" fillId="0" borderId="0" xfId="3" applyFont="1" applyAlignment="1">
      <alignment wrapText="1"/>
    </xf>
    <xf numFmtId="0" fontId="5" fillId="0" borderId="0" xfId="3" applyFont="1" applyAlignment="1">
      <alignment horizontal="center"/>
    </xf>
    <xf numFmtId="0" fontId="31" fillId="0" borderId="0" xfId="3" applyFont="1" applyAlignment="1">
      <alignment horizontal="center"/>
    </xf>
    <xf numFmtId="0" fontId="5" fillId="2" borderId="0" xfId="3" applyFill="1" applyAlignment="1" applyProtection="1">
      <alignment horizontal="center" vertical="center"/>
    </xf>
    <xf numFmtId="0" fontId="5" fillId="2" borderId="0" xfId="3" applyFill="1" applyBorder="1" applyAlignment="1" applyProtection="1">
      <alignment vertical="center"/>
    </xf>
    <xf numFmtId="0" fontId="1" fillId="2" borderId="0" xfId="3" applyFont="1" applyFill="1" applyAlignment="1" applyProtection="1">
      <alignment horizontal="right" vertical="center"/>
    </xf>
    <xf numFmtId="0" fontId="5" fillId="0" borderId="0" xfId="3" applyAlignment="1" applyProtection="1">
      <alignment vertical="center"/>
    </xf>
    <xf numFmtId="0" fontId="16" fillId="0" borderId="0" xfId="3" applyFont="1" applyAlignment="1" applyProtection="1">
      <alignment horizontal="left" vertical="center"/>
    </xf>
    <xf numFmtId="0" fontId="5" fillId="0" borderId="0" xfId="3" applyAlignment="1" applyProtection="1">
      <alignment horizontal="center" vertical="center"/>
    </xf>
    <xf numFmtId="0" fontId="5" fillId="0" borderId="0" xfId="3" applyBorder="1" applyAlignment="1" applyProtection="1">
      <alignment vertical="center"/>
    </xf>
    <xf numFmtId="0" fontId="13" fillId="0" borderId="0" xfId="3" applyFont="1" applyBorder="1" applyAlignment="1" applyProtection="1">
      <alignment horizontal="center" vertical="center"/>
    </xf>
    <xf numFmtId="0" fontId="4" fillId="0" borderId="0" xfId="3" applyFont="1" applyAlignment="1" applyProtection="1">
      <alignment vertical="center" wrapText="1"/>
    </xf>
    <xf numFmtId="0" fontId="13" fillId="0" borderId="0" xfId="3" applyFont="1" applyAlignment="1" applyProtection="1">
      <alignment vertical="center" wrapText="1"/>
    </xf>
    <xf numFmtId="0" fontId="13" fillId="0" borderId="0" xfId="3" applyFont="1" applyFill="1" applyAlignment="1" applyProtection="1">
      <alignment vertical="center" wrapText="1"/>
    </xf>
    <xf numFmtId="0" fontId="3" fillId="0" borderId="62" xfId="3" applyFont="1" applyBorder="1" applyAlignment="1" applyProtection="1">
      <alignment horizontal="center" vertical="center" wrapText="1"/>
      <protection locked="0"/>
    </xf>
    <xf numFmtId="0" fontId="3" fillId="0" borderId="63" xfId="3" applyFont="1" applyBorder="1" applyAlignment="1" applyProtection="1">
      <alignment horizontal="center" vertical="center" wrapText="1"/>
      <protection locked="0"/>
    </xf>
    <xf numFmtId="0" fontId="3" fillId="0" borderId="0" xfId="3" applyFont="1" applyBorder="1" applyAlignment="1" applyProtection="1">
      <alignment horizontal="left" vertical="center" wrapText="1"/>
      <protection locked="0"/>
    </xf>
    <xf numFmtId="0" fontId="3" fillId="0" borderId="34" xfId="3" applyFont="1" applyBorder="1" applyAlignment="1" applyProtection="1">
      <alignment vertical="center" wrapText="1"/>
      <protection locked="0"/>
    </xf>
    <xf numFmtId="0" fontId="3" fillId="0" borderId="34" xfId="3" applyFont="1" applyBorder="1" applyAlignment="1" applyProtection="1">
      <alignment horizontal="left" vertical="center" wrapText="1"/>
      <protection locked="0"/>
    </xf>
    <xf numFmtId="0" fontId="3" fillId="0" borderId="40" xfId="3" applyFont="1" applyBorder="1" applyAlignment="1" applyProtection="1"/>
    <xf numFmtId="0" fontId="5" fillId="0" borderId="0" xfId="3" applyAlignment="1" applyProtection="1"/>
    <xf numFmtId="0" fontId="3" fillId="0" borderId="31" xfId="3" applyFont="1" applyBorder="1" applyAlignment="1" applyProtection="1"/>
    <xf numFmtId="0" fontId="3" fillId="0" borderId="33" xfId="3" applyFont="1" applyBorder="1" applyAlignment="1" applyProtection="1">
      <alignment vertical="center"/>
    </xf>
    <xf numFmtId="0" fontId="15" fillId="0" borderId="2" xfId="3" applyFont="1" applyFill="1" applyBorder="1" applyAlignment="1" applyProtection="1">
      <alignment horizontal="center" vertical="center" wrapText="1"/>
    </xf>
    <xf numFmtId="1" fontId="15" fillId="0" borderId="59" xfId="3" applyNumberFormat="1" applyFont="1" applyFill="1" applyBorder="1" applyAlignment="1" applyProtection="1">
      <alignment horizontal="center" vertical="center" wrapText="1"/>
    </xf>
    <xf numFmtId="3" fontId="15" fillId="0" borderId="11" xfId="3" applyNumberFormat="1" applyFont="1" applyFill="1" applyBorder="1" applyAlignment="1" applyProtection="1">
      <alignment horizontal="center" vertical="center" wrapText="1"/>
    </xf>
    <xf numFmtId="0" fontId="15" fillId="0" borderId="11" xfId="3" applyFont="1" applyFill="1" applyBorder="1" applyAlignment="1" applyProtection="1">
      <alignment horizontal="center" vertical="center" wrapText="1"/>
    </xf>
    <xf numFmtId="0" fontId="15" fillId="0" borderId="14" xfId="3" applyFont="1" applyFill="1" applyBorder="1" applyAlignment="1" applyProtection="1">
      <alignment horizontal="center" vertical="center" wrapText="1"/>
    </xf>
    <xf numFmtId="3" fontId="15" fillId="0" borderId="76" xfId="3" applyNumberFormat="1" applyFont="1" applyFill="1" applyBorder="1" applyAlignment="1" applyProtection="1">
      <alignment horizontal="center" vertical="center" wrapText="1"/>
    </xf>
    <xf numFmtId="1" fontId="14" fillId="0" borderId="1" xfId="0" applyNumberFormat="1" applyFont="1" applyBorder="1" applyAlignment="1">
      <alignment horizontal="center" vertical="center" wrapText="1"/>
    </xf>
    <xf numFmtId="4" fontId="14" fillId="0" borderId="1" xfId="0" applyNumberFormat="1" applyFont="1" applyBorder="1" applyAlignment="1">
      <alignment horizontal="center" vertical="center" wrapText="1"/>
    </xf>
    <xf numFmtId="4" fontId="14" fillId="6"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0" xfId="0" applyFont="1" applyAlignment="1">
      <alignment horizontal="center" vertical="center" wrapText="1"/>
    </xf>
    <xf numFmtId="0" fontId="0" fillId="3" borderId="0" xfId="0" applyFill="1" applyAlignment="1">
      <alignment horizontal="center" vertical="center"/>
    </xf>
    <xf numFmtId="49" fontId="0" fillId="3" borderId="0" xfId="0" applyNumberFormat="1" applyFill="1" applyBorder="1" applyAlignment="1">
      <alignment horizontal="center" vertical="center"/>
    </xf>
    <xf numFmtId="0" fontId="0" fillId="3" borderId="0" xfId="0" applyFill="1" applyBorder="1" applyAlignment="1">
      <alignment horizontal="center" vertical="center"/>
    </xf>
    <xf numFmtId="0" fontId="0" fillId="3" borderId="1" xfId="0" applyFill="1" applyBorder="1" applyAlignment="1">
      <alignment horizontal="center" vertical="center"/>
    </xf>
    <xf numFmtId="15"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0" xfId="3" applyFont="1" applyBorder="1" applyAlignment="1" applyProtection="1">
      <alignment horizontal="center" vertical="center" wrapText="1"/>
      <protection locked="0"/>
    </xf>
    <xf numFmtId="0" fontId="10" fillId="2" borderId="0" xfId="0" applyFont="1" applyFill="1" applyAlignment="1">
      <alignment horizontal="center" vertical="center"/>
    </xf>
    <xf numFmtId="0" fontId="10" fillId="0" borderId="0" xfId="0" applyFont="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0" fillId="0" borderId="0" xfId="0"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vertical="center"/>
    </xf>
    <xf numFmtId="0" fontId="3" fillId="5" borderId="26" xfId="0" applyFont="1" applyFill="1" applyBorder="1" applyAlignment="1">
      <alignment vertical="center"/>
    </xf>
    <xf numFmtId="0" fontId="3" fillId="5" borderId="96" xfId="0" applyFont="1" applyFill="1" applyBorder="1" applyAlignment="1">
      <alignment vertical="center"/>
    </xf>
    <xf numFmtId="0" fontId="5" fillId="0" borderId="0" xfId="0" applyFont="1" applyAlignment="1">
      <alignment horizontal="center" vertical="center"/>
    </xf>
    <xf numFmtId="0" fontId="27" fillId="0" borderId="0" xfId="0" applyFont="1" applyBorder="1" applyAlignment="1">
      <alignment horizontal="left" vertical="center"/>
    </xf>
    <xf numFmtId="0" fontId="3" fillId="5" borderId="20" xfId="0" applyFont="1" applyFill="1" applyBorder="1" applyAlignment="1">
      <alignment vertical="center"/>
    </xf>
    <xf numFmtId="0" fontId="3" fillId="5" borderId="67" xfId="0" applyFont="1" applyFill="1" applyBorder="1" applyAlignment="1">
      <alignment horizontal="left" vertical="center"/>
    </xf>
    <xf numFmtId="0" fontId="3" fillId="0" borderId="34" xfId="0" applyFont="1" applyBorder="1" applyAlignment="1">
      <alignment horizontal="left" vertical="center"/>
    </xf>
    <xf numFmtId="0" fontId="27" fillId="0" borderId="34" xfId="0" applyFont="1" applyBorder="1" applyAlignment="1">
      <alignment horizontal="lef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4"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0" fillId="5" borderId="2" xfId="0" applyFont="1" applyFill="1" applyBorder="1" applyAlignment="1">
      <alignment vertical="center" wrapText="1"/>
    </xf>
    <xf numFmtId="0" fontId="3" fillId="5" borderId="2" xfId="0" applyFont="1" applyFill="1" applyBorder="1" applyAlignment="1">
      <alignment vertical="center" wrapText="1"/>
    </xf>
    <xf numFmtId="0" fontId="30" fillId="5" borderId="2" xfId="0" applyFont="1" applyFill="1" applyBorder="1" applyAlignment="1">
      <alignment vertical="center"/>
    </xf>
    <xf numFmtId="0" fontId="3" fillId="5" borderId="2" xfId="0" applyFont="1" applyFill="1" applyBorder="1" applyAlignment="1">
      <alignment vertical="center"/>
    </xf>
    <xf numFmtId="0" fontId="30" fillId="5" borderId="47" xfId="0" applyFont="1" applyFill="1" applyBorder="1" applyAlignment="1">
      <alignment vertical="center"/>
    </xf>
    <xf numFmtId="0" fontId="5" fillId="0" borderId="34" xfId="0" applyFont="1" applyBorder="1" applyAlignment="1">
      <alignment horizontal="left" vertical="center"/>
    </xf>
    <xf numFmtId="0" fontId="3" fillId="5" borderId="47" xfId="0" applyFont="1" applyFill="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3" fillId="5" borderId="21" xfId="0" applyFont="1" applyFill="1" applyBorder="1" applyAlignment="1">
      <alignment vertical="center"/>
    </xf>
    <xf numFmtId="0" fontId="2" fillId="0" borderId="0" xfId="0" applyFont="1" applyAlignment="1">
      <alignment vertical="center" wrapText="1"/>
    </xf>
    <xf numFmtId="0" fontId="3" fillId="5" borderId="36" xfId="0" applyFont="1" applyFill="1" applyBorder="1" applyAlignment="1">
      <alignment vertical="center"/>
    </xf>
    <xf numFmtId="0" fontId="3" fillId="5" borderId="37" xfId="0" applyFont="1" applyFill="1" applyBorder="1" applyAlignment="1">
      <alignment vertical="center"/>
    </xf>
    <xf numFmtId="0" fontId="3" fillId="5" borderId="45" xfId="0" applyFont="1" applyFill="1" applyBorder="1" applyAlignment="1">
      <alignment vertical="center" wrapText="1"/>
    </xf>
    <xf numFmtId="0" fontId="3" fillId="5" borderId="45" xfId="0" applyFont="1" applyFill="1" applyBorder="1" applyAlignment="1">
      <alignment horizontal="center" vertical="center" wrapText="1"/>
    </xf>
    <xf numFmtId="0" fontId="30" fillId="5" borderId="15" xfId="0" applyFont="1" applyFill="1" applyBorder="1" applyAlignment="1">
      <alignment horizontal="center" vertical="center" wrapText="1"/>
    </xf>
    <xf numFmtId="0" fontId="30" fillId="5" borderId="9" xfId="0" applyFont="1" applyFill="1" applyBorder="1" applyAlignment="1">
      <alignment horizontal="center" vertical="center" wrapText="1"/>
    </xf>
    <xf numFmtId="0" fontId="30" fillId="5" borderId="97" xfId="0" applyFont="1" applyFill="1" applyBorder="1" applyAlignment="1">
      <alignment horizontal="center" vertical="center" wrapText="1"/>
    </xf>
    <xf numFmtId="49" fontId="12" fillId="0" borderId="1" xfId="0" applyNumberFormat="1" applyFont="1" applyBorder="1" applyAlignment="1">
      <alignment horizontal="center" vertical="center" wrapText="1"/>
    </xf>
    <xf numFmtId="0" fontId="9" fillId="0" borderId="0" xfId="0" applyFont="1" applyAlignment="1">
      <alignment horizontal="left" vertical="center"/>
    </xf>
    <xf numFmtId="0" fontId="30" fillId="0" borderId="0" xfId="0" applyFont="1" applyAlignment="1">
      <alignment horizontal="right" vertical="center"/>
    </xf>
    <xf numFmtId="4" fontId="0" fillId="0" borderId="69" xfId="0" applyNumberFormat="1" applyBorder="1" applyAlignment="1">
      <alignment horizontal="right" vertical="center"/>
    </xf>
    <xf numFmtId="4" fontId="0" fillId="0" borderId="23" xfId="0" applyNumberFormat="1" applyBorder="1" applyAlignment="1">
      <alignment horizontal="right" vertical="center"/>
    </xf>
    <xf numFmtId="0" fontId="0" fillId="0" borderId="0" xfId="0" applyFill="1" applyBorder="1" applyAlignment="1">
      <alignment horizontal="center" vertical="center"/>
    </xf>
    <xf numFmtId="4" fontId="0" fillId="0" borderId="43" xfId="0" applyNumberFormat="1" applyBorder="1" applyAlignment="1">
      <alignment horizontal="right" vertical="center"/>
    </xf>
    <xf numFmtId="4" fontId="0" fillId="0" borderId="54" xfId="0" applyNumberFormat="1" applyBorder="1" applyAlignment="1">
      <alignment horizontal="right" vertical="center"/>
    </xf>
    <xf numFmtId="0" fontId="3" fillId="5" borderId="26" xfId="0" applyFont="1" applyFill="1" applyBorder="1" applyAlignment="1">
      <alignment horizontal="left" vertical="center"/>
    </xf>
    <xf numFmtId="0" fontId="5" fillId="5" borderId="24" xfId="0" applyFont="1" applyFill="1" applyBorder="1" applyAlignment="1">
      <alignment horizontal="center" vertical="center"/>
    </xf>
    <xf numFmtId="4" fontId="3" fillId="0" borderId="44" xfId="0" applyNumberFormat="1" applyFont="1" applyBorder="1" applyAlignment="1">
      <alignment horizontal="right" vertical="center"/>
    </xf>
    <xf numFmtId="0" fontId="20" fillId="5" borderId="82" xfId="0" applyFont="1" applyFill="1" applyBorder="1" applyAlignment="1">
      <alignment vertical="center"/>
    </xf>
    <xf numFmtId="0" fontId="20" fillId="5" borderId="55" xfId="0" applyFont="1" applyFill="1" applyBorder="1" applyAlignment="1">
      <alignment vertical="center"/>
    </xf>
    <xf numFmtId="0" fontId="0" fillId="0" borderId="12" xfId="0" applyBorder="1" applyAlignment="1">
      <alignment horizontal="center" vertical="center"/>
    </xf>
    <xf numFmtId="0" fontId="20" fillId="5" borderId="20" xfId="0" applyFont="1" applyFill="1" applyBorder="1" applyAlignment="1">
      <alignment vertical="center"/>
    </xf>
    <xf numFmtId="0" fontId="20" fillId="5" borderId="21" xfId="0" applyFont="1" applyFill="1" applyBorder="1" applyAlignment="1">
      <alignment vertical="center"/>
    </xf>
    <xf numFmtId="0" fontId="20" fillId="5" borderId="36" xfId="0" applyFont="1" applyFill="1" applyBorder="1" applyAlignment="1">
      <alignment vertical="center"/>
    </xf>
    <xf numFmtId="0" fontId="20" fillId="5" borderId="37" xfId="0" applyFont="1" applyFill="1" applyBorder="1" applyAlignment="1">
      <alignment vertical="center"/>
    </xf>
    <xf numFmtId="0" fontId="0" fillId="0" borderId="34" xfId="0" applyBorder="1" applyAlignment="1">
      <alignment horizontal="center" vertical="center"/>
    </xf>
    <xf numFmtId="0" fontId="3" fillId="5" borderId="40" xfId="0" applyFont="1" applyFill="1" applyBorder="1" applyAlignment="1">
      <alignment vertical="center"/>
    </xf>
    <xf numFmtId="0" fontId="3" fillId="5" borderId="12" xfId="0" applyFont="1" applyFill="1" applyBorder="1" applyAlignment="1">
      <alignment vertical="center"/>
    </xf>
    <xf numFmtId="0" fontId="3" fillId="5" borderId="12" xfId="0" applyFont="1" applyFill="1" applyBorder="1" applyAlignment="1">
      <alignment horizontal="center" vertical="center"/>
    </xf>
    <xf numFmtId="0" fontId="3" fillId="5" borderId="4" xfId="0" applyFont="1" applyFill="1" applyBorder="1" applyAlignment="1">
      <alignment vertical="center"/>
    </xf>
    <xf numFmtId="0" fontId="3" fillId="5" borderId="38" xfId="0" applyFont="1" applyFill="1" applyBorder="1" applyAlignment="1">
      <alignment vertical="center"/>
    </xf>
    <xf numFmtId="0" fontId="3" fillId="0" borderId="15"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2" fillId="0" borderId="0" xfId="0" applyFont="1" applyBorder="1" applyAlignment="1">
      <alignment horizontal="center" vertical="center"/>
    </xf>
    <xf numFmtId="0" fontId="0" fillId="8" borderId="13" xfId="0" applyFill="1" applyBorder="1" applyAlignment="1">
      <alignment vertical="center"/>
    </xf>
    <xf numFmtId="0" fontId="21" fillId="8" borderId="11" xfId="0" applyFont="1" applyFill="1" applyBorder="1" applyAlignment="1">
      <alignment horizontal="center" vertical="center" wrapText="1"/>
    </xf>
    <xf numFmtId="0" fontId="21" fillId="8" borderId="1" xfId="0" applyFont="1" applyFill="1" applyBorder="1" applyAlignment="1">
      <alignment horizontal="center" vertical="center" wrapText="1"/>
    </xf>
    <xf numFmtId="1" fontId="4" fillId="0" borderId="13" xfId="3" applyNumberFormat="1" applyFont="1" applyBorder="1" applyAlignment="1">
      <alignment horizontal="center" vertical="center" wrapText="1"/>
    </xf>
    <xf numFmtId="3" fontId="4" fillId="0" borderId="1" xfId="3" applyNumberFormat="1" applyFont="1" applyBorder="1" applyAlignment="1">
      <alignment horizontal="center" vertical="center" wrapText="1"/>
    </xf>
    <xf numFmtId="4" fontId="4" fillId="0" borderId="1" xfId="3" applyNumberFormat="1" applyFont="1" applyBorder="1" applyAlignment="1">
      <alignment horizontal="center" vertical="center" wrapText="1"/>
    </xf>
    <xf numFmtId="4" fontId="4" fillId="0" borderId="8" xfId="3" applyNumberFormat="1" applyFont="1" applyBorder="1" applyAlignment="1">
      <alignment horizontal="center" vertical="center" wrapText="1"/>
    </xf>
    <xf numFmtId="0" fontId="4" fillId="0" borderId="0" xfId="3" applyFont="1" applyAlignment="1">
      <alignment horizontal="center" vertical="center" wrapText="1"/>
    </xf>
    <xf numFmtId="0" fontId="3" fillId="3" borderId="1" xfId="0" applyFont="1" applyFill="1" applyBorder="1" applyAlignment="1">
      <alignment vertical="center"/>
    </xf>
    <xf numFmtId="14" fontId="0" fillId="3" borderId="13" xfId="0" applyNumberFormat="1" applyFill="1" applyBorder="1" applyAlignment="1">
      <alignment vertical="center"/>
    </xf>
    <xf numFmtId="0" fontId="5" fillId="0" borderId="1" xfId="0" applyFont="1" applyFill="1" applyBorder="1" applyAlignment="1" applyProtection="1">
      <alignment horizontal="center" vertical="center" wrapText="1"/>
    </xf>
    <xf numFmtId="1" fontId="4" fillId="3" borderId="1" xfId="0" quotePrefix="1" applyNumberFormat="1" applyFont="1" applyFill="1" applyBorder="1" applyAlignment="1">
      <alignment horizontal="center" vertical="center"/>
    </xf>
    <xf numFmtId="49" fontId="13" fillId="3" borderId="1" xfId="0" applyNumberFormat="1" applyFont="1" applyFill="1" applyBorder="1" applyAlignment="1">
      <alignment vertical="center"/>
    </xf>
    <xf numFmtId="4" fontId="4" fillId="4" borderId="1" xfId="0" applyNumberFormat="1" applyFont="1" applyFill="1" applyBorder="1" applyAlignment="1">
      <alignment horizontal="center" vertical="center" wrapText="1"/>
    </xf>
    <xf numFmtId="0" fontId="13" fillId="3" borderId="0" xfId="0" applyFont="1" applyFill="1" applyAlignment="1">
      <alignment vertical="center"/>
    </xf>
    <xf numFmtId="0" fontId="23" fillId="2" borderId="0" xfId="0" applyFont="1" applyFill="1" applyAlignment="1">
      <alignment vertical="center"/>
    </xf>
    <xf numFmtId="0" fontId="23" fillId="2" borderId="0" xfId="0" applyFont="1" applyFill="1" applyAlignment="1">
      <alignment horizontal="center" vertical="center"/>
    </xf>
    <xf numFmtId="0" fontId="23" fillId="2" borderId="0" xfId="0" applyFont="1" applyFill="1" applyAlignment="1">
      <alignment horizontal="left" vertical="center"/>
    </xf>
    <xf numFmtId="0" fontId="23" fillId="2" borderId="0" xfId="0" applyFont="1" applyFill="1" applyAlignment="1">
      <alignment horizontal="right" vertical="center"/>
    </xf>
    <xf numFmtId="0" fontId="28" fillId="0" borderId="0" xfId="0" applyFont="1" applyAlignment="1">
      <alignment vertical="center"/>
    </xf>
    <xf numFmtId="1" fontId="12" fillId="0" borderId="1" xfId="0" applyNumberFormat="1" applyFont="1" applyBorder="1" applyAlignment="1">
      <alignment horizontal="center" vertical="center"/>
    </xf>
    <xf numFmtId="0" fontId="12" fillId="0" borderId="0" xfId="0" applyFont="1" applyBorder="1" applyAlignment="1">
      <alignment vertical="center"/>
    </xf>
    <xf numFmtId="0" fontId="5" fillId="0" borderId="17"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Border="1" applyAlignment="1">
      <alignment horizontal="center" vertical="center"/>
    </xf>
    <xf numFmtId="164" fontId="17" fillId="0" borderId="1" xfId="0" applyNumberFormat="1" applyFont="1" applyBorder="1" applyAlignment="1">
      <alignment horizontal="center" vertical="center"/>
    </xf>
    <xf numFmtId="0" fontId="17" fillId="0" borderId="0" xfId="0" applyFont="1" applyAlignment="1">
      <alignment horizontal="center" vertical="center"/>
    </xf>
    <xf numFmtId="0" fontId="5" fillId="0" borderId="0" xfId="0" applyFont="1" applyBorder="1" applyAlignment="1">
      <alignment horizontal="center" vertical="center"/>
    </xf>
    <xf numFmtId="0" fontId="24" fillId="2" borderId="0" xfId="0" applyFont="1" applyFill="1" applyBorder="1" applyAlignment="1">
      <alignment horizontal="center" vertical="center"/>
    </xf>
    <xf numFmtId="0" fontId="24" fillId="0" borderId="0" xfId="0" applyFont="1" applyFill="1" applyBorder="1" applyAlignment="1">
      <alignment horizontal="center" vertical="center"/>
    </xf>
    <xf numFmtId="0" fontId="3" fillId="5" borderId="64" xfId="0" applyFont="1" applyFill="1" applyBorder="1" applyAlignment="1">
      <alignment horizontal="center" vertical="center"/>
    </xf>
    <xf numFmtId="3" fontId="3" fillId="5" borderId="0" xfId="0" applyNumberFormat="1" applyFont="1" applyFill="1" applyBorder="1" applyAlignment="1">
      <alignment horizontal="center" vertical="center"/>
    </xf>
    <xf numFmtId="4" fontId="5" fillId="5" borderId="29" xfId="0" applyNumberFormat="1" applyFont="1" applyFill="1" applyBorder="1" applyAlignment="1">
      <alignment horizontal="center" vertical="center"/>
    </xf>
    <xf numFmtId="4" fontId="5" fillId="0" borderId="0" xfId="0" applyNumberFormat="1" applyFont="1" applyFill="1" applyBorder="1" applyAlignment="1">
      <alignment horizontal="center" vertical="center"/>
    </xf>
    <xf numFmtId="1" fontId="6" fillId="0" borderId="1" xfId="0" applyNumberFormat="1" applyFont="1" applyBorder="1" applyAlignment="1">
      <alignment horizontal="center" vertical="center" wrapText="1"/>
    </xf>
    <xf numFmtId="1" fontId="14" fillId="0" borderId="1" xfId="0" applyNumberFormat="1" applyFont="1" applyBorder="1" applyAlignment="1">
      <alignment horizontal="center" vertical="center"/>
    </xf>
    <xf numFmtId="49" fontId="14" fillId="0" borderId="1" xfId="0" applyNumberFormat="1" applyFont="1" applyBorder="1" applyAlignment="1">
      <alignment horizontal="center" vertical="center" wrapText="1"/>
    </xf>
    <xf numFmtId="4" fontId="6" fillId="0" borderId="1" xfId="0" applyNumberFormat="1" applyFont="1" applyBorder="1" applyAlignment="1">
      <alignment horizontal="right" vertical="center"/>
    </xf>
    <xf numFmtId="164" fontId="6" fillId="0" borderId="14" xfId="0" applyNumberFormat="1" applyFont="1" applyBorder="1" applyAlignment="1">
      <alignment horizontal="center" vertical="center"/>
    </xf>
    <xf numFmtId="0" fontId="6" fillId="0" borderId="0" xfId="0" applyFont="1" applyAlignment="1">
      <alignment horizontal="center" vertical="center"/>
    </xf>
    <xf numFmtId="0" fontId="1" fillId="2" borderId="0" xfId="0" applyFont="1" applyFill="1" applyAlignment="1" applyProtection="1">
      <alignment vertical="center"/>
    </xf>
    <xf numFmtId="15" fontId="16" fillId="0" borderId="0" xfId="3" applyNumberFormat="1" applyFont="1" applyAlignment="1" applyProtection="1">
      <alignment horizontal="left" vertical="center"/>
    </xf>
    <xf numFmtId="15" fontId="3" fillId="5" borderId="22" xfId="0" applyNumberFormat="1" applyFont="1" applyFill="1" applyBorder="1" applyAlignment="1">
      <alignment horizontal="center" vertical="center" wrapText="1"/>
    </xf>
    <xf numFmtId="0" fontId="5" fillId="0" borderId="0" xfId="0" applyFont="1" applyBorder="1" applyAlignment="1">
      <alignment horizontal="center" vertical="center"/>
    </xf>
    <xf numFmtId="4" fontId="8" fillId="5" borderId="0" xfId="0" applyNumberFormat="1" applyFont="1" applyFill="1" applyBorder="1" applyAlignment="1">
      <alignment horizontal="center" vertical="center"/>
    </xf>
    <xf numFmtId="0" fontId="5" fillId="5" borderId="29" xfId="0" applyFont="1" applyFill="1" applyBorder="1" applyAlignment="1">
      <alignment horizontal="center" vertical="center"/>
    </xf>
    <xf numFmtId="0" fontId="3" fillId="5" borderId="45" xfId="0" applyFont="1" applyFill="1" applyBorder="1" applyAlignment="1">
      <alignment horizontal="center" vertical="center"/>
    </xf>
    <xf numFmtId="0" fontId="5" fillId="4" borderId="13" xfId="0" applyFont="1" applyFill="1" applyBorder="1" applyAlignment="1">
      <alignment horizontal="left" vertical="center"/>
    </xf>
    <xf numFmtId="0" fontId="5" fillId="4" borderId="17" xfId="0" applyFont="1" applyFill="1" applyBorder="1" applyAlignment="1">
      <alignment horizontal="left" vertical="center"/>
    </xf>
    <xf numFmtId="0" fontId="5" fillId="4" borderId="14" xfId="0" applyFont="1" applyFill="1" applyBorder="1" applyAlignment="1">
      <alignment horizontal="left" vertical="center"/>
    </xf>
    <xf numFmtId="0" fontId="11" fillId="4" borderId="14" xfId="1" applyFill="1" applyBorder="1" applyAlignment="1">
      <alignment horizontal="left" vertical="center" wrapText="1"/>
    </xf>
    <xf numFmtId="0" fontId="4" fillId="0" borderId="0" xfId="0" applyFont="1" applyAlignment="1">
      <alignment horizontal="center" vertical="center" wrapText="1"/>
    </xf>
    <xf numFmtId="0" fontId="11" fillId="0" borderId="0" xfId="1" applyAlignment="1">
      <alignment vertical="center"/>
    </xf>
    <xf numFmtId="0" fontId="5" fillId="4" borderId="17" xfId="0" applyFont="1" applyFill="1" applyBorder="1" applyAlignment="1">
      <alignment horizontal="left" vertical="center"/>
    </xf>
    <xf numFmtId="0" fontId="5" fillId="4" borderId="14" xfId="0" applyFont="1" applyFill="1" applyBorder="1" applyAlignment="1">
      <alignment horizontal="left" vertical="center"/>
    </xf>
    <xf numFmtId="1" fontId="3" fillId="0" borderId="1" xfId="0" applyNumberFormat="1" applyFont="1" applyFill="1" applyBorder="1" applyAlignment="1" applyProtection="1">
      <alignment horizontal="center" vertical="center" wrapText="1"/>
    </xf>
    <xf numFmtId="1" fontId="14" fillId="0" borderId="1" xfId="0" quotePrefix="1" applyNumberFormat="1" applyFont="1" applyBorder="1" applyAlignment="1">
      <alignment horizontal="center" vertical="center" wrapText="1"/>
    </xf>
    <xf numFmtId="166" fontId="3" fillId="0" borderId="20" xfId="0" applyNumberFormat="1" applyFont="1" applyBorder="1" applyAlignment="1">
      <alignment horizontal="left" vertical="center"/>
    </xf>
    <xf numFmtId="4" fontId="13" fillId="0" borderId="25" xfId="0" applyNumberFormat="1" applyFont="1" applyFill="1" applyBorder="1" applyAlignment="1">
      <alignment horizontal="center" vertical="center"/>
    </xf>
    <xf numFmtId="4" fontId="13" fillId="0" borderId="6" xfId="0" applyNumberFormat="1" applyFont="1" applyFill="1" applyBorder="1" applyAlignment="1">
      <alignment horizontal="center" vertical="center"/>
    </xf>
    <xf numFmtId="4" fontId="13" fillId="0" borderId="75" xfId="0" applyNumberFormat="1" applyFont="1" applyFill="1" applyBorder="1" applyAlignment="1">
      <alignment horizontal="center" vertical="center"/>
    </xf>
    <xf numFmtId="0" fontId="13" fillId="0" borderId="58" xfId="0" applyNumberFormat="1" applyFont="1" applyFill="1" applyBorder="1" applyAlignment="1">
      <alignment horizontal="center" vertical="center"/>
    </xf>
    <xf numFmtId="4" fontId="13" fillId="0" borderId="77" xfId="0" applyNumberFormat="1" applyFont="1" applyFill="1" applyBorder="1" applyAlignment="1">
      <alignment horizontal="center" vertical="center"/>
    </xf>
    <xf numFmtId="0" fontId="13" fillId="0" borderId="57" xfId="0" applyNumberFormat="1" applyFont="1" applyFill="1" applyBorder="1" applyAlignment="1">
      <alignment horizontal="center" vertical="center"/>
    </xf>
    <xf numFmtId="4" fontId="13" fillId="0" borderId="78" xfId="0" applyNumberFormat="1" applyFont="1" applyFill="1" applyBorder="1" applyAlignment="1">
      <alignment horizontal="center" vertical="center"/>
    </xf>
    <xf numFmtId="0" fontId="13" fillId="0" borderId="7" xfId="0" applyNumberFormat="1" applyFont="1" applyFill="1" applyBorder="1" applyAlignment="1">
      <alignment horizontal="center" vertical="center"/>
    </xf>
    <xf numFmtId="4" fontId="13" fillId="0" borderId="71" xfId="0" applyNumberFormat="1" applyFont="1" applyFill="1" applyBorder="1" applyAlignment="1">
      <alignment horizontal="center" vertical="center"/>
    </xf>
    <xf numFmtId="0" fontId="13" fillId="0" borderId="74" xfId="0" applyNumberFormat="1" applyFont="1" applyFill="1" applyBorder="1" applyAlignment="1">
      <alignment horizontal="center" vertical="center"/>
    </xf>
    <xf numFmtId="166" fontId="3" fillId="5" borderId="36" xfId="0" applyNumberFormat="1" applyFont="1" applyFill="1" applyBorder="1" applyAlignment="1">
      <alignment vertical="center" wrapText="1"/>
    </xf>
    <xf numFmtId="166" fontId="3" fillId="5" borderId="37" xfId="0" applyNumberFormat="1" applyFont="1" applyFill="1" applyBorder="1" applyAlignment="1">
      <alignment vertical="center" wrapText="1"/>
    </xf>
    <xf numFmtId="166" fontId="3" fillId="5" borderId="3" xfId="0" applyNumberFormat="1" applyFont="1" applyFill="1" applyBorder="1" applyAlignment="1">
      <alignment horizontal="left" vertical="center" wrapText="1"/>
    </xf>
    <xf numFmtId="166" fontId="3" fillId="0" borderId="16" xfId="0" applyNumberFormat="1" applyFont="1" applyBorder="1" applyAlignment="1">
      <alignment horizontal="center" vertical="center" wrapText="1"/>
    </xf>
    <xf numFmtId="49" fontId="4" fillId="3" borderId="1" xfId="0" quotePrefix="1" applyNumberFormat="1" applyFont="1" applyFill="1" applyBorder="1" applyAlignment="1">
      <alignment vertical="center"/>
    </xf>
    <xf numFmtId="0" fontId="5" fillId="0" borderId="0" xfId="0" applyFont="1" applyBorder="1" applyAlignment="1">
      <alignment horizontal="center" vertical="center"/>
    </xf>
    <xf numFmtId="4" fontId="8" fillId="5" borderId="31" xfId="0" applyNumberFormat="1" applyFont="1" applyFill="1" applyBorder="1" applyAlignment="1">
      <alignment horizontal="center" vertical="center"/>
    </xf>
    <xf numFmtId="0" fontId="5" fillId="5" borderId="28" xfId="0" applyFont="1" applyFill="1" applyBorder="1" applyAlignment="1">
      <alignment horizontal="center" vertical="center"/>
    </xf>
    <xf numFmtId="0" fontId="3" fillId="0" borderId="31" xfId="0" applyFont="1" applyBorder="1" applyAlignment="1">
      <alignment horizontal="center" vertical="center"/>
    </xf>
    <xf numFmtId="0" fontId="3" fillId="0" borderId="20" xfId="0" applyFont="1" applyFill="1" applyBorder="1" applyAlignment="1">
      <alignment horizontal="center" vertical="center"/>
    </xf>
    <xf numFmtId="0" fontId="3" fillId="0" borderId="33" xfId="0" applyFont="1" applyBorder="1" applyAlignment="1">
      <alignment horizontal="center" vertical="center"/>
    </xf>
    <xf numFmtId="0" fontId="3" fillId="0" borderId="0" xfId="0" applyFont="1" applyFill="1" applyBorder="1" applyAlignment="1">
      <alignment horizontal="center" vertical="center"/>
    </xf>
    <xf numFmtId="0" fontId="3" fillId="0" borderId="20" xfId="0" applyFont="1" applyBorder="1" applyAlignment="1">
      <alignment horizontal="left" vertical="center"/>
    </xf>
    <xf numFmtId="1" fontId="12" fillId="0" borderId="1" xfId="0" applyNumberFormat="1" applyFont="1" applyBorder="1" applyAlignment="1">
      <alignment horizontal="left" vertical="center" wrapText="1" indent="1"/>
    </xf>
    <xf numFmtId="1" fontId="12" fillId="0" borderId="1" xfId="0" applyNumberFormat="1" applyFont="1" applyBorder="1" applyAlignment="1">
      <alignment wrapText="1"/>
    </xf>
    <xf numFmtId="0" fontId="5" fillId="0" borderId="17"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Border="1" applyAlignment="1">
      <alignment horizontal="center" vertical="center"/>
    </xf>
    <xf numFmtId="166" fontId="3" fillId="0" borderId="20" xfId="0" applyNumberFormat="1" applyFont="1" applyBorder="1" applyAlignment="1">
      <alignment horizontal="center" vertical="center"/>
    </xf>
    <xf numFmtId="0" fontId="3" fillId="5" borderId="33" xfId="0" applyFont="1" applyFill="1" applyBorder="1" applyAlignment="1">
      <alignment vertical="center"/>
    </xf>
    <xf numFmtId="0" fontId="3" fillId="5" borderId="34" xfId="0" applyFont="1" applyFill="1" applyBorder="1" applyAlignment="1">
      <alignment vertical="center"/>
    </xf>
    <xf numFmtId="0" fontId="3" fillId="5" borderId="34" xfId="0" applyFont="1" applyFill="1" applyBorder="1" applyAlignment="1">
      <alignment horizontal="center" vertical="center"/>
    </xf>
    <xf numFmtId="0" fontId="3" fillId="5" borderId="35" xfId="0" applyFont="1" applyFill="1" applyBorder="1" applyAlignment="1">
      <alignment vertical="center"/>
    </xf>
    <xf numFmtId="0" fontId="3" fillId="5" borderId="33" xfId="0" applyFont="1" applyFill="1" applyBorder="1" applyAlignment="1">
      <alignment horizontal="center" vertical="center"/>
    </xf>
    <xf numFmtId="0" fontId="3" fillId="5" borderId="35" xfId="0" applyFont="1" applyFill="1" applyBorder="1" applyAlignment="1">
      <alignment horizontal="center" vertical="center"/>
    </xf>
    <xf numFmtId="0" fontId="17" fillId="0" borderId="31" xfId="0" applyFont="1" applyFill="1" applyBorder="1" applyAlignment="1">
      <alignment horizontal="center" vertical="center"/>
    </xf>
    <xf numFmtId="0" fontId="14" fillId="0" borderId="0" xfId="0" applyFont="1" applyBorder="1" applyAlignment="1">
      <alignment horizontal="right" vertical="center"/>
    </xf>
    <xf numFmtId="0" fontId="14" fillId="0" borderId="32" xfId="0" applyFont="1" applyBorder="1" applyAlignment="1">
      <alignment vertical="center" wrapText="1"/>
    </xf>
    <xf numFmtId="4" fontId="17" fillId="0" borderId="84" xfId="0" applyNumberFormat="1" applyFont="1" applyFill="1" applyBorder="1" applyAlignment="1">
      <alignment horizontal="center" vertical="center"/>
    </xf>
    <xf numFmtId="4" fontId="14" fillId="0" borderId="85" xfId="0" applyNumberFormat="1" applyFont="1" applyFill="1" applyBorder="1" applyAlignment="1">
      <alignment horizontal="center" vertical="center"/>
    </xf>
    <xf numFmtId="0" fontId="17" fillId="0" borderId="87" xfId="0" applyNumberFormat="1" applyFont="1" applyFill="1" applyBorder="1" applyAlignment="1">
      <alignment horizontal="center" vertical="center"/>
    </xf>
    <xf numFmtId="0" fontId="17" fillId="0" borderId="0" xfId="0" applyFont="1" applyBorder="1" applyAlignment="1">
      <alignment vertical="center"/>
    </xf>
    <xf numFmtId="0" fontId="33" fillId="0" borderId="0" xfId="0" applyFont="1" applyBorder="1" applyAlignment="1">
      <alignment horizontal="right" vertical="center"/>
    </xf>
    <xf numFmtId="0" fontId="14" fillId="0" borderId="32" xfId="0" applyFont="1" applyBorder="1" applyAlignment="1">
      <alignment vertical="center"/>
    </xf>
    <xf numFmtId="4" fontId="34" fillId="0" borderId="79" xfId="0" applyNumberFormat="1" applyFont="1" applyFill="1" applyBorder="1" applyAlignment="1">
      <alignment horizontal="center" vertical="center"/>
    </xf>
    <xf numFmtId="4" fontId="14" fillId="0" borderId="72" xfId="0" applyNumberFormat="1" applyFont="1" applyFill="1" applyBorder="1" applyAlignment="1">
      <alignment horizontal="center" vertical="center"/>
    </xf>
    <xf numFmtId="0" fontId="17" fillId="0" borderId="80" xfId="0" applyNumberFormat="1" applyFont="1" applyFill="1" applyBorder="1" applyAlignment="1">
      <alignment horizontal="center" vertical="center"/>
    </xf>
    <xf numFmtId="0" fontId="3" fillId="0" borderId="17" xfId="0" applyFont="1" applyBorder="1" applyAlignment="1">
      <alignment vertical="center"/>
    </xf>
    <xf numFmtId="166" fontId="15" fillId="0" borderId="17" xfId="0" applyNumberFormat="1" applyFont="1" applyBorder="1" applyAlignment="1">
      <alignment horizontal="left" vertical="center"/>
    </xf>
    <xf numFmtId="4" fontId="16" fillId="0" borderId="85" xfId="0" applyNumberFormat="1" applyFont="1" applyFill="1" applyBorder="1" applyAlignment="1">
      <alignment horizontal="center" vertical="center"/>
    </xf>
    <xf numFmtId="0" fontId="10" fillId="0" borderId="86" xfId="0" applyNumberFormat="1" applyFont="1" applyFill="1" applyBorder="1" applyAlignment="1">
      <alignment horizontal="center" vertical="center"/>
    </xf>
    <xf numFmtId="4" fontId="10" fillId="0" borderId="84" xfId="0" applyNumberFormat="1" applyFont="1" applyFill="1" applyBorder="1" applyAlignment="1">
      <alignment horizontal="center" vertical="center"/>
    </xf>
    <xf numFmtId="0" fontId="10" fillId="0" borderId="87" xfId="0" applyNumberFormat="1" applyFont="1" applyFill="1" applyBorder="1" applyAlignment="1">
      <alignment horizontal="center" vertical="center"/>
    </xf>
    <xf numFmtId="0" fontId="10" fillId="0" borderId="86" xfId="0" applyNumberFormat="1" applyFont="1" applyFill="1" applyBorder="1" applyAlignment="1">
      <alignment horizontal="center" vertical="center" wrapText="1"/>
    </xf>
    <xf numFmtId="0" fontId="10" fillId="0" borderId="76" xfId="0" applyNumberFormat="1" applyFont="1" applyFill="1" applyBorder="1" applyAlignment="1">
      <alignment horizontal="center" vertical="center"/>
    </xf>
    <xf numFmtId="4" fontId="10" fillId="0" borderId="75" xfId="0" applyNumberFormat="1" applyFont="1" applyFill="1" applyBorder="1" applyAlignment="1">
      <alignment horizontal="center" vertical="center"/>
    </xf>
    <xf numFmtId="0" fontId="10" fillId="0" borderId="58" xfId="0" applyNumberFormat="1" applyFont="1" applyFill="1" applyBorder="1" applyAlignment="1">
      <alignment horizontal="center" vertical="center"/>
    </xf>
    <xf numFmtId="0" fontId="10" fillId="0" borderId="76" xfId="0" applyNumberFormat="1" applyFont="1" applyFill="1" applyBorder="1" applyAlignment="1">
      <alignment horizontal="center" vertical="center" wrapText="1"/>
    </xf>
    <xf numFmtId="4" fontId="10" fillId="0" borderId="25" xfId="0" applyNumberFormat="1" applyFont="1" applyFill="1" applyBorder="1" applyAlignment="1">
      <alignment horizontal="center" vertical="center"/>
    </xf>
    <xf numFmtId="0" fontId="10" fillId="0" borderId="49" xfId="0" applyNumberFormat="1" applyFont="1" applyFill="1" applyBorder="1" applyAlignment="1">
      <alignment horizontal="center" vertical="center"/>
    </xf>
    <xf numFmtId="4" fontId="10" fillId="0" borderId="77" xfId="0" applyNumberFormat="1" applyFont="1" applyFill="1" applyBorder="1" applyAlignment="1">
      <alignment horizontal="center" vertical="center"/>
    </xf>
    <xf numFmtId="0" fontId="10" fillId="0" borderId="57" xfId="0" applyNumberFormat="1" applyFont="1" applyFill="1" applyBorder="1" applyAlignment="1">
      <alignment horizontal="center" vertical="center"/>
    </xf>
    <xf numFmtId="0" fontId="10" fillId="0" borderId="49" xfId="0" applyNumberFormat="1" applyFont="1" applyFill="1" applyBorder="1" applyAlignment="1">
      <alignment horizontal="center" vertical="center" wrapText="1"/>
    </xf>
    <xf numFmtId="4" fontId="10" fillId="0" borderId="6" xfId="0" applyNumberFormat="1" applyFont="1" applyFill="1" applyBorder="1" applyAlignment="1">
      <alignment horizontal="center" vertical="center"/>
    </xf>
    <xf numFmtId="0" fontId="10" fillId="0" borderId="19" xfId="0" applyNumberFormat="1" applyFont="1" applyFill="1" applyBorder="1" applyAlignment="1">
      <alignment horizontal="center" vertical="center"/>
    </xf>
    <xf numFmtId="4" fontId="10" fillId="0" borderId="78" xfId="0" applyNumberFormat="1" applyFont="1" applyFill="1" applyBorder="1" applyAlignment="1">
      <alignment horizontal="center" vertical="center"/>
    </xf>
    <xf numFmtId="0" fontId="10" fillId="0" borderId="7" xfId="0" applyNumberFormat="1" applyFont="1" applyFill="1" applyBorder="1" applyAlignment="1">
      <alignment horizontal="center" vertical="center"/>
    </xf>
    <xf numFmtId="0" fontId="10" fillId="0" borderId="19" xfId="0" applyNumberFormat="1" applyFont="1" applyFill="1" applyBorder="1" applyAlignment="1">
      <alignment horizontal="center" vertical="center" wrapText="1"/>
    </xf>
    <xf numFmtId="0" fontId="10" fillId="0" borderId="74" xfId="0" applyNumberFormat="1" applyFont="1" applyFill="1" applyBorder="1" applyAlignment="1">
      <alignment horizontal="center" vertical="center"/>
    </xf>
    <xf numFmtId="4" fontId="10" fillId="0" borderId="71" xfId="0" applyNumberFormat="1" applyFont="1" applyFill="1" applyBorder="1" applyAlignment="1">
      <alignment horizontal="center" vertical="center"/>
    </xf>
    <xf numFmtId="0" fontId="10" fillId="0" borderId="73" xfId="0" applyNumberFormat="1" applyFont="1" applyFill="1" applyBorder="1" applyAlignment="1">
      <alignment horizontal="center" vertical="center"/>
    </xf>
    <xf numFmtId="4" fontId="10" fillId="0" borderId="71" xfId="0" applyNumberFormat="1" applyFont="1" applyBorder="1" applyAlignment="1">
      <alignment horizontal="center" vertical="center"/>
    </xf>
    <xf numFmtId="4" fontId="16" fillId="0" borderId="72" xfId="0" applyNumberFormat="1" applyFont="1" applyFill="1" applyBorder="1" applyAlignment="1">
      <alignment horizontal="center" vertical="center"/>
    </xf>
    <xf numFmtId="0" fontId="10" fillId="0" borderId="80" xfId="0" applyNumberFormat="1" applyFont="1" applyFill="1" applyBorder="1" applyAlignment="1">
      <alignment horizontal="center" vertical="center"/>
    </xf>
    <xf numFmtId="4" fontId="35" fillId="0" borderId="79" xfId="0" applyNumberFormat="1" applyFont="1" applyFill="1" applyBorder="1" applyAlignment="1">
      <alignment horizontal="center" vertical="center"/>
    </xf>
    <xf numFmtId="0" fontId="10" fillId="0" borderId="81" xfId="0" applyNumberFormat="1" applyFont="1" applyFill="1" applyBorder="1" applyAlignment="1">
      <alignment horizontal="center" vertical="center"/>
    </xf>
    <xf numFmtId="1" fontId="14" fillId="0" borderId="23" xfId="0" applyNumberFormat="1" applyFont="1" applyBorder="1" applyAlignment="1">
      <alignment horizontal="center" vertical="center" wrapText="1"/>
    </xf>
    <xf numFmtId="3" fontId="14" fillId="0" borderId="23" xfId="0" applyNumberFormat="1" applyFont="1" applyBorder="1" applyAlignment="1">
      <alignment horizontal="center" vertical="center" wrapText="1"/>
    </xf>
    <xf numFmtId="4" fontId="14" fillId="0" borderId="23" xfId="0" applyNumberFormat="1" applyFont="1" applyFill="1" applyBorder="1" applyAlignment="1">
      <alignment horizontal="center" vertical="center"/>
    </xf>
    <xf numFmtId="4" fontId="14" fillId="0" borderId="23" xfId="0" applyNumberFormat="1" applyFont="1" applyBorder="1" applyAlignment="1">
      <alignment horizontal="center" vertical="center"/>
    </xf>
    <xf numFmtId="4" fontId="14" fillId="4" borderId="23" xfId="0" applyNumberFormat="1" applyFont="1" applyFill="1" applyBorder="1" applyAlignment="1">
      <alignment horizontal="center" vertical="center"/>
    </xf>
    <xf numFmtId="0" fontId="14" fillId="0" borderId="0" xfId="0" applyFont="1" applyBorder="1" applyAlignment="1">
      <alignment horizontal="center" vertical="center"/>
    </xf>
    <xf numFmtId="43" fontId="14" fillId="3" borderId="1" xfId="2" applyFont="1" applyFill="1" applyBorder="1" applyAlignment="1">
      <alignment horizontal="center" vertical="center"/>
    </xf>
    <xf numFmtId="4" fontId="4" fillId="0" borderId="98" xfId="3" applyNumberFormat="1" applyFont="1" applyBorder="1" applyAlignment="1">
      <alignment horizontal="center" vertical="center" wrapText="1"/>
    </xf>
    <xf numFmtId="4" fontId="4" fillId="0" borderId="83" xfId="3" applyNumberFormat="1" applyFont="1" applyFill="1" applyBorder="1" applyAlignment="1">
      <alignment horizontal="center" vertical="center"/>
    </xf>
    <xf numFmtId="0" fontId="3" fillId="5" borderId="46" xfId="0" applyFont="1" applyFill="1" applyBorder="1" applyAlignment="1">
      <alignment horizontal="center" vertical="center" wrapText="1"/>
    </xf>
    <xf numFmtId="0" fontId="3" fillId="5" borderId="51" xfId="0" applyFont="1" applyFill="1" applyBorder="1" applyAlignment="1">
      <alignment horizontal="center" vertical="center" wrapText="1"/>
    </xf>
    <xf numFmtId="0" fontId="30" fillId="5" borderId="46" xfId="0" applyFont="1" applyFill="1" applyBorder="1" applyAlignment="1">
      <alignment horizontal="center" vertical="center" wrapText="1"/>
    </xf>
    <xf numFmtId="0" fontId="30" fillId="5" borderId="51" xfId="0" applyFont="1" applyFill="1" applyBorder="1" applyAlignment="1">
      <alignment horizontal="center" vertical="center" wrapText="1"/>
    </xf>
    <xf numFmtId="0" fontId="30" fillId="5" borderId="56" xfId="0" applyFont="1" applyFill="1" applyBorder="1" applyAlignment="1">
      <alignment horizontal="center" vertical="center" wrapText="1"/>
    </xf>
    <xf numFmtId="0" fontId="15" fillId="0" borderId="1" xfId="0" applyFont="1" applyBorder="1" applyAlignment="1">
      <alignment horizontal="center" vertical="center"/>
    </xf>
    <xf numFmtId="4" fontId="15" fillId="0" borderId="1" xfId="0" applyNumberFormat="1" applyFont="1" applyBorder="1" applyAlignment="1">
      <alignment horizontal="center" vertical="center"/>
    </xf>
    <xf numFmtId="1" fontId="4" fillId="0" borderId="1" xfId="3" applyNumberFormat="1" applyFont="1" applyBorder="1" applyAlignment="1">
      <alignment horizontal="center" vertical="center" wrapText="1"/>
    </xf>
    <xf numFmtId="0" fontId="36" fillId="9" borderId="49" xfId="3" applyFont="1" applyFill="1" applyBorder="1" applyAlignment="1">
      <alignment horizontal="center" vertical="center" wrapText="1"/>
    </xf>
    <xf numFmtId="0" fontId="14" fillId="0" borderId="0" xfId="3" applyFont="1" applyAlignment="1">
      <alignment horizontal="center" vertical="center" wrapText="1"/>
    </xf>
    <xf numFmtId="0" fontId="36" fillId="9" borderId="9" xfId="3" applyFont="1" applyFill="1" applyBorder="1" applyAlignment="1">
      <alignment horizontal="center" vertical="center" wrapText="1"/>
    </xf>
    <xf numFmtId="1" fontId="13" fillId="0" borderId="13" xfId="3" applyNumberFormat="1" applyFont="1" applyBorder="1" applyAlignment="1">
      <alignment horizontal="center" vertical="center" wrapText="1"/>
    </xf>
    <xf numFmtId="3" fontId="13" fillId="0" borderId="1" xfId="3" applyNumberFormat="1" applyFont="1" applyBorder="1" applyAlignment="1">
      <alignment horizontal="center" vertical="center" wrapText="1"/>
    </xf>
    <xf numFmtId="3" fontId="13" fillId="0" borderId="1" xfId="3" applyNumberFormat="1" applyFont="1" applyFill="1" applyBorder="1" applyAlignment="1">
      <alignment horizontal="center" vertical="center" wrapText="1"/>
    </xf>
    <xf numFmtId="0" fontId="14" fillId="0" borderId="41" xfId="3" applyFont="1" applyBorder="1" applyAlignment="1">
      <alignment horizontal="center" vertical="center"/>
    </xf>
    <xf numFmtId="0" fontId="14" fillId="0" borderId="56" xfId="3" applyFont="1" applyBorder="1" applyAlignment="1">
      <alignment horizontal="center" vertical="center"/>
    </xf>
    <xf numFmtId="0" fontId="13" fillId="0" borderId="51" xfId="3" applyFont="1" applyBorder="1" applyAlignment="1">
      <alignment horizontal="center" vertical="center"/>
    </xf>
    <xf numFmtId="1" fontId="13" fillId="0" borderId="13" xfId="3" applyNumberFormat="1" applyFont="1" applyFill="1" applyBorder="1" applyAlignment="1">
      <alignment horizontal="center" vertical="center" wrapText="1"/>
    </xf>
    <xf numFmtId="4" fontId="13" fillId="0" borderId="1" xfId="3" applyNumberFormat="1" applyFont="1" applyFill="1" applyBorder="1" applyAlignment="1">
      <alignment horizontal="center" vertical="center" wrapText="1"/>
    </xf>
    <xf numFmtId="0" fontId="14" fillId="0" borderId="51" xfId="3" applyFont="1" applyBorder="1" applyAlignment="1">
      <alignment horizontal="center" vertical="center"/>
    </xf>
    <xf numFmtId="0" fontId="36" fillId="9" borderId="1" xfId="3" applyFont="1" applyFill="1" applyBorder="1" applyAlignment="1">
      <alignment horizontal="center" vertical="center" wrapText="1"/>
    </xf>
    <xf numFmtId="168" fontId="13" fillId="0" borderId="1" xfId="3" applyNumberFormat="1" applyFont="1" applyFill="1" applyBorder="1" applyAlignment="1">
      <alignment horizontal="center" vertical="center" wrapText="1"/>
    </xf>
    <xf numFmtId="4" fontId="5" fillId="10" borderId="0" xfId="3" applyNumberFormat="1" applyFill="1" applyAlignment="1">
      <alignment horizontal="center" vertical="center"/>
    </xf>
    <xf numFmtId="3" fontId="13" fillId="0" borderId="8" xfId="3" applyNumberFormat="1" applyFont="1" applyFill="1" applyBorder="1" applyAlignment="1">
      <alignment horizontal="center" vertical="center" wrapText="1"/>
    </xf>
    <xf numFmtId="3" fontId="4" fillId="0" borderId="83" xfId="3" applyNumberFormat="1" applyFont="1" applyFill="1" applyBorder="1" applyAlignment="1">
      <alignment horizontal="center" vertical="center"/>
    </xf>
    <xf numFmtId="3" fontId="5" fillId="0" borderId="0" xfId="3" applyNumberFormat="1" applyFill="1" applyAlignment="1">
      <alignment horizontal="center" vertical="center"/>
    </xf>
    <xf numFmtId="3" fontId="5" fillId="0" borderId="0" xfId="3" applyNumberFormat="1" applyAlignment="1">
      <alignment horizontal="center" vertical="center"/>
    </xf>
    <xf numFmtId="3" fontId="13" fillId="0" borderId="8" xfId="3" applyNumberFormat="1" applyFont="1" applyBorder="1" applyAlignment="1">
      <alignment horizontal="center" vertical="center" wrapText="1"/>
    </xf>
    <xf numFmtId="3" fontId="13" fillId="0" borderId="1" xfId="3" applyNumberFormat="1" applyFont="1" applyFill="1" applyBorder="1" applyAlignment="1">
      <alignment horizontal="left" vertical="center" wrapText="1"/>
    </xf>
    <xf numFmtId="3" fontId="13" fillId="0" borderId="2" xfId="3" applyNumberFormat="1" applyFont="1" applyFill="1" applyBorder="1" applyAlignment="1">
      <alignment horizontal="center" vertical="center" wrapText="1"/>
    </xf>
    <xf numFmtId="3" fontId="13" fillId="0" borderId="1" xfId="0" applyNumberFormat="1" applyFont="1" applyBorder="1" applyAlignment="1">
      <alignment horizontal="left" vertical="center"/>
    </xf>
    <xf numFmtId="3" fontId="14" fillId="0" borderId="1" xfId="3" applyNumberFormat="1" applyFont="1" applyBorder="1" applyAlignment="1">
      <alignment horizontal="center" vertical="center" wrapText="1"/>
    </xf>
    <xf numFmtId="3" fontId="14" fillId="0" borderId="8" xfId="3" applyNumberFormat="1" applyFont="1" applyBorder="1" applyAlignment="1">
      <alignment horizontal="center" vertical="center" wrapText="1"/>
    </xf>
    <xf numFmtId="3" fontId="5" fillId="0" borderId="7" xfId="3" applyNumberFormat="1" applyBorder="1" applyAlignment="1">
      <alignment horizontal="center" vertical="center"/>
    </xf>
    <xf numFmtId="3" fontId="13" fillId="0" borderId="1" xfId="3" applyNumberFormat="1" applyFont="1" applyBorder="1" applyAlignment="1">
      <alignment horizontal="right" vertical="center" wrapText="1"/>
    </xf>
    <xf numFmtId="3" fontId="17" fillId="0" borderId="6" xfId="3" applyNumberFormat="1" applyFont="1" applyBorder="1" applyAlignment="1">
      <alignment horizontal="right" vertical="center"/>
    </xf>
    <xf numFmtId="0" fontId="5" fillId="0" borderId="0" xfId="0" applyFont="1" applyFill="1" applyBorder="1" applyAlignment="1">
      <alignment horizontal="center" vertical="center" wrapText="1"/>
    </xf>
    <xf numFmtId="0" fontId="14" fillId="5" borderId="46" xfId="0" applyFont="1" applyFill="1" applyBorder="1" applyAlignment="1">
      <alignment horizontal="center" vertical="center" wrapText="1"/>
    </xf>
    <xf numFmtId="0" fontId="14" fillId="5" borderId="50" xfId="0" applyFont="1" applyFill="1" applyBorder="1" applyAlignment="1">
      <alignment horizontal="center" vertical="center"/>
    </xf>
    <xf numFmtId="0" fontId="14" fillId="5" borderId="47" xfId="0" applyFont="1" applyFill="1" applyBorder="1" applyAlignment="1">
      <alignment horizontal="center" vertical="center"/>
    </xf>
    <xf numFmtId="166" fontId="3" fillId="0" borderId="27" xfId="0" applyNumberFormat="1" applyFont="1" applyBorder="1" applyAlignment="1">
      <alignment horizontal="center" vertical="center"/>
    </xf>
    <xf numFmtId="166" fontId="3" fillId="0" borderId="24" xfId="0" applyNumberFormat="1" applyFont="1" applyBorder="1" applyAlignment="1">
      <alignment horizontal="center" vertical="center"/>
    </xf>
    <xf numFmtId="0" fontId="3" fillId="5" borderId="36" xfId="0" applyFont="1" applyFill="1" applyBorder="1" applyAlignment="1">
      <alignment horizontal="left" vertical="center" wrapText="1"/>
    </xf>
    <xf numFmtId="0" fontId="3" fillId="5" borderId="37" xfId="0" applyFont="1" applyFill="1" applyBorder="1" applyAlignment="1">
      <alignment horizontal="left" vertical="center" wrapText="1"/>
    </xf>
    <xf numFmtId="0" fontId="3" fillId="4" borderId="19"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16" xfId="0" applyFont="1" applyFill="1" applyBorder="1" applyAlignment="1">
      <alignment horizontal="center" vertical="center"/>
    </xf>
    <xf numFmtId="0" fontId="32" fillId="0" borderId="0" xfId="0" applyFont="1" applyAlignment="1">
      <alignment horizontal="center" vertical="center" wrapText="1"/>
    </xf>
    <xf numFmtId="0" fontId="5" fillId="0" borderId="13" xfId="0" applyFont="1" applyBorder="1" applyAlignment="1">
      <alignment horizontal="left" vertical="center"/>
    </xf>
    <xf numFmtId="0" fontId="5" fillId="0" borderId="17" xfId="0" applyFont="1" applyBorder="1" applyAlignment="1">
      <alignment horizontal="left" vertical="center"/>
    </xf>
    <xf numFmtId="0" fontId="5" fillId="0" borderId="14" xfId="0" applyFont="1" applyBorder="1" applyAlignment="1">
      <alignment horizontal="left" vertical="center"/>
    </xf>
    <xf numFmtId="0" fontId="11" fillId="0" borderId="13" xfId="1" applyBorder="1" applyAlignment="1">
      <alignment horizontal="left" vertical="center"/>
    </xf>
    <xf numFmtId="0" fontId="5" fillId="0" borderId="19" xfId="0" applyFont="1" applyBorder="1" applyAlignment="1">
      <alignment horizontal="left" vertical="center"/>
    </xf>
    <xf numFmtId="0" fontId="5" fillId="0" borderId="18" xfId="0" applyFont="1" applyBorder="1" applyAlignment="1">
      <alignment horizontal="left" vertical="center"/>
    </xf>
    <xf numFmtId="0" fontId="5" fillId="0" borderId="16" xfId="0" applyFont="1" applyBorder="1" applyAlignment="1">
      <alignment horizontal="left" vertical="center"/>
    </xf>
    <xf numFmtId="14" fontId="5" fillId="0" borderId="45" xfId="0" applyNumberFormat="1" applyFont="1" applyBorder="1" applyAlignment="1">
      <alignment horizontal="left" vertical="center"/>
    </xf>
    <xf numFmtId="14" fontId="5" fillId="0" borderId="27" xfId="0" applyNumberFormat="1" applyFont="1" applyBorder="1" applyAlignment="1">
      <alignment horizontal="left" vertical="center"/>
    </xf>
    <xf numFmtId="14" fontId="5" fillId="0" borderId="24" xfId="0" applyNumberFormat="1" applyFont="1" applyBorder="1" applyAlignment="1">
      <alignment horizontal="left" vertical="center"/>
    </xf>
    <xf numFmtId="0" fontId="30" fillId="5" borderId="40" xfId="0" applyFont="1" applyFill="1" applyBorder="1" applyAlignment="1">
      <alignment horizontal="center" vertical="center"/>
    </xf>
    <xf numFmtId="0" fontId="30" fillId="5" borderId="12" xfId="0" applyFont="1" applyFill="1" applyBorder="1" applyAlignment="1">
      <alignment horizontal="center" vertical="center"/>
    </xf>
    <xf numFmtId="0" fontId="30" fillId="5" borderId="38" xfId="0" applyFont="1" applyFill="1" applyBorder="1" applyAlignment="1">
      <alignment horizontal="center" vertical="center"/>
    </xf>
    <xf numFmtId="0" fontId="5" fillId="0" borderId="45" xfId="0" applyFont="1" applyBorder="1" applyAlignment="1">
      <alignment horizontal="left" vertical="center"/>
    </xf>
    <xf numFmtId="0" fontId="5" fillId="0" borderId="27" xfId="0" applyFont="1" applyBorder="1" applyAlignment="1">
      <alignment horizontal="left" vertical="center"/>
    </xf>
    <xf numFmtId="0" fontId="5" fillId="0" borderId="24" xfId="0" applyFont="1" applyBorder="1" applyAlignment="1">
      <alignment horizontal="left" vertical="center"/>
    </xf>
    <xf numFmtId="0" fontId="5" fillId="0" borderId="27" xfId="0" applyFont="1" applyBorder="1" applyAlignment="1">
      <alignment horizontal="center" vertical="center"/>
    </xf>
    <xf numFmtId="0" fontId="5" fillId="0" borderId="96"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38" xfId="0" applyFont="1" applyBorder="1" applyAlignment="1">
      <alignment horizontal="center" vertical="center"/>
    </xf>
    <xf numFmtId="0" fontId="5" fillId="0" borderId="49" xfId="0" applyFont="1" applyBorder="1" applyAlignment="1">
      <alignment horizontal="center" vertical="center"/>
    </xf>
    <xf numFmtId="0" fontId="5" fillId="0" borderId="0" xfId="0" applyFont="1" applyBorder="1" applyAlignment="1">
      <alignment horizontal="center" vertical="center"/>
    </xf>
    <xf numFmtId="0" fontId="5" fillId="0" borderId="32" xfId="0" applyFont="1" applyBorder="1" applyAlignment="1">
      <alignment horizontal="center" vertical="center"/>
    </xf>
    <xf numFmtId="0" fontId="5" fillId="0" borderId="39"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5" fillId="0" borderId="37" xfId="0" applyFont="1" applyBorder="1" applyAlignment="1">
      <alignment horizontal="center" vertical="center"/>
    </xf>
    <xf numFmtId="0" fontId="3" fillId="5" borderId="26"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5" borderId="27" xfId="0" applyFont="1" applyFill="1" applyBorder="1" applyAlignment="1">
      <alignment horizontal="left" vertical="center" wrapText="1"/>
    </xf>
    <xf numFmtId="0" fontId="3" fillId="5" borderId="24"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0" borderId="13"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3" fontId="14" fillId="0" borderId="20" xfId="0" applyNumberFormat="1" applyFont="1" applyBorder="1" applyAlignment="1">
      <alignment horizontal="center" vertical="center" wrapText="1"/>
    </xf>
    <xf numFmtId="0" fontId="14" fillId="0" borderId="17"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6" xfId="0" applyFont="1" applyBorder="1" applyAlignment="1">
      <alignment horizontal="center" vertical="center" wrapText="1"/>
    </xf>
    <xf numFmtId="0" fontId="3" fillId="5" borderId="20"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15" fontId="3" fillId="4" borderId="13" xfId="0" applyNumberFormat="1" applyFont="1" applyFill="1" applyBorder="1" applyAlignment="1">
      <alignment horizontal="left" vertical="center" wrapText="1"/>
    </xf>
    <xf numFmtId="166" fontId="3" fillId="4" borderId="19" xfId="0" applyNumberFormat="1" applyFont="1" applyFill="1" applyBorder="1" applyAlignment="1">
      <alignment horizontal="left" vertical="center" wrapText="1"/>
    </xf>
    <xf numFmtId="166" fontId="3" fillId="4" borderId="16" xfId="0" applyNumberFormat="1" applyFont="1" applyFill="1" applyBorder="1" applyAlignment="1">
      <alignment horizontal="left" vertical="center" wrapText="1"/>
    </xf>
    <xf numFmtId="166" fontId="3" fillId="0" borderId="19" xfId="0" applyNumberFormat="1" applyFont="1" applyBorder="1" applyAlignment="1">
      <alignment horizontal="left" vertical="center" wrapText="1"/>
    </xf>
    <xf numFmtId="166" fontId="3" fillId="0" borderId="18" xfId="0" applyNumberFormat="1" applyFont="1" applyBorder="1" applyAlignment="1">
      <alignment horizontal="left" vertical="center" wrapText="1"/>
    </xf>
    <xf numFmtId="166" fontId="3" fillId="0" borderId="16" xfId="0" applyNumberFormat="1" applyFont="1" applyBorder="1" applyAlignment="1">
      <alignment horizontal="left" vertical="center" wrapText="1"/>
    </xf>
    <xf numFmtId="165" fontId="0" fillId="0" borderId="28" xfId="0" applyNumberFormat="1" applyBorder="1" applyAlignment="1">
      <alignment horizontal="center" vertical="center" wrapText="1"/>
    </xf>
    <xf numFmtId="165" fontId="0" fillId="0" borderId="29" xfId="0" applyNumberFormat="1" applyBorder="1" applyAlignment="1">
      <alignment horizontal="center" vertical="center" wrapText="1"/>
    </xf>
    <xf numFmtId="165" fontId="0" fillId="0" borderId="30" xfId="0" applyNumberFormat="1" applyBorder="1" applyAlignment="1">
      <alignment horizontal="center" vertical="center" wrapText="1"/>
    </xf>
    <xf numFmtId="165" fontId="0" fillId="0" borderId="31" xfId="0" applyNumberFormat="1" applyBorder="1" applyAlignment="1">
      <alignment horizontal="center" vertical="center" wrapText="1"/>
    </xf>
    <xf numFmtId="165" fontId="0" fillId="0" borderId="0" xfId="0" applyNumberFormat="1" applyBorder="1" applyAlignment="1">
      <alignment horizontal="center" vertical="center" wrapText="1"/>
    </xf>
    <xf numFmtId="165" fontId="0" fillId="0" borderId="32" xfId="0" applyNumberFormat="1" applyBorder="1" applyAlignment="1">
      <alignment horizontal="center" vertical="center" wrapText="1"/>
    </xf>
    <xf numFmtId="165" fontId="0" fillId="0" borderId="33" xfId="0" applyNumberFormat="1" applyBorder="1" applyAlignment="1">
      <alignment horizontal="center" vertical="center" wrapText="1"/>
    </xf>
    <xf numFmtId="165" fontId="0" fillId="0" borderId="34" xfId="0" applyNumberFormat="1" applyBorder="1" applyAlignment="1">
      <alignment horizontal="center" vertical="center" wrapText="1"/>
    </xf>
    <xf numFmtId="165" fontId="0" fillId="0" borderId="35" xfId="0" applyNumberFormat="1" applyBorder="1" applyAlignment="1">
      <alignment horizontal="center" vertical="center" wrapText="1"/>
    </xf>
    <xf numFmtId="0" fontId="5" fillId="4" borderId="43"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11" fillId="4" borderId="19" xfId="1" applyFill="1" applyBorder="1" applyAlignment="1">
      <alignment horizontal="left" vertical="center" wrapText="1"/>
    </xf>
    <xf numFmtId="0" fontId="11" fillId="4" borderId="18" xfId="1" applyFill="1" applyBorder="1" applyAlignment="1">
      <alignment horizontal="left" vertical="center" wrapText="1"/>
    </xf>
    <xf numFmtId="0" fontId="11" fillId="4" borderId="16" xfId="1" applyFill="1" applyBorder="1" applyAlignment="1">
      <alignment horizontal="left" vertical="center" wrapText="1"/>
    </xf>
    <xf numFmtId="0" fontId="11" fillId="4" borderId="13" xfId="1" applyFill="1" applyBorder="1" applyAlignment="1">
      <alignment horizontal="left" vertical="center" wrapText="1"/>
    </xf>
    <xf numFmtId="0" fontId="11" fillId="4" borderId="17" xfId="1" applyFill="1" applyBorder="1" applyAlignment="1">
      <alignment horizontal="left" vertical="center" wrapText="1"/>
    </xf>
    <xf numFmtId="0" fontId="3" fillId="5" borderId="40" xfId="0" applyFont="1" applyFill="1" applyBorder="1" applyAlignment="1">
      <alignment horizontal="center" vertical="center" wrapText="1"/>
    </xf>
    <xf numFmtId="0" fontId="3" fillId="5" borderId="41"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3" fillId="0" borderId="45" xfId="0" applyFont="1" applyBorder="1" applyAlignment="1">
      <alignment horizontal="center" vertical="center" wrapText="1"/>
    </xf>
    <xf numFmtId="0" fontId="3" fillId="0" borderId="27" xfId="0" applyFont="1" applyBorder="1" applyAlignment="1">
      <alignment horizontal="center" vertical="center" wrapText="1"/>
    </xf>
    <xf numFmtId="0" fontId="3" fillId="5" borderId="46" xfId="0" applyFont="1" applyFill="1" applyBorder="1" applyAlignment="1">
      <alignment horizontal="center" vertical="center" wrapText="1"/>
    </xf>
    <xf numFmtId="0" fontId="3" fillId="5" borderId="51" xfId="0" applyFont="1" applyFill="1" applyBorder="1" applyAlignment="1">
      <alignment horizontal="center" vertical="center" wrapText="1"/>
    </xf>
    <xf numFmtId="0" fontId="3" fillId="5" borderId="47" xfId="0" applyFont="1" applyFill="1" applyBorder="1" applyAlignment="1">
      <alignment horizontal="center" vertical="center" wrapText="1"/>
    </xf>
    <xf numFmtId="0" fontId="3" fillId="5" borderId="52" xfId="0" applyFont="1" applyFill="1" applyBorder="1" applyAlignment="1">
      <alignment horizontal="center" vertical="center" wrapText="1"/>
    </xf>
    <xf numFmtId="0" fontId="5" fillId="4" borderId="51" xfId="0" applyFont="1" applyFill="1" applyBorder="1" applyAlignment="1">
      <alignment horizontal="left" vertical="center" wrapText="1"/>
    </xf>
    <xf numFmtId="0" fontId="5" fillId="4" borderId="56" xfId="0" applyFont="1" applyFill="1" applyBorder="1" applyAlignment="1">
      <alignment horizontal="left" vertical="center" wrapText="1"/>
    </xf>
    <xf numFmtId="0" fontId="5" fillId="4" borderId="52" xfId="0" applyFont="1" applyFill="1" applyBorder="1" applyAlignment="1">
      <alignment horizontal="left" vertical="center" wrapText="1"/>
    </xf>
    <xf numFmtId="0" fontId="5" fillId="4" borderId="53" xfId="0" applyFont="1" applyFill="1" applyBorder="1" applyAlignment="1">
      <alignment horizontal="left"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15" fontId="0" fillId="0" borderId="28" xfId="0" applyNumberFormat="1" applyBorder="1" applyAlignment="1">
      <alignment horizontal="center" vertical="center" wrapText="1"/>
    </xf>
    <xf numFmtId="0" fontId="0" fillId="0" borderId="33" xfId="0" applyBorder="1" applyAlignment="1">
      <alignment horizontal="center" vertical="center" wrapText="1"/>
    </xf>
    <xf numFmtId="0" fontId="6" fillId="5" borderId="40"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12" fillId="0" borderId="4" xfId="0" applyFont="1" applyBorder="1" applyAlignment="1">
      <alignment horizontal="left" vertical="center" wrapText="1"/>
    </xf>
    <xf numFmtId="0" fontId="12" fillId="0" borderId="12" xfId="0" applyFont="1" applyBorder="1" applyAlignment="1">
      <alignment horizontal="left" vertical="center" wrapText="1"/>
    </xf>
    <xf numFmtId="0" fontId="12" fillId="0" borderId="38" xfId="0" applyFont="1" applyBorder="1" applyAlignment="1">
      <alignment horizontal="left" vertical="center" wrapText="1"/>
    </xf>
    <xf numFmtId="0" fontId="12" fillId="0" borderId="49" xfId="0" applyFont="1" applyBorder="1" applyAlignment="1">
      <alignment horizontal="left" vertical="center" wrapText="1"/>
    </xf>
    <xf numFmtId="0" fontId="12" fillId="0" borderId="0" xfId="0" applyFont="1" applyBorder="1" applyAlignment="1">
      <alignment horizontal="left" vertical="center" wrapText="1"/>
    </xf>
    <xf numFmtId="0" fontId="12" fillId="0" borderId="32" xfId="0" applyFont="1" applyBorder="1" applyAlignment="1">
      <alignment horizontal="left" vertical="center" wrapText="1"/>
    </xf>
    <xf numFmtId="0" fontId="12" fillId="0" borderId="39" xfId="0" applyFont="1" applyBorder="1" applyAlignment="1">
      <alignment horizontal="left" vertical="center" wrapText="1"/>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6" fillId="5" borderId="46" xfId="0" applyFont="1" applyFill="1" applyBorder="1" applyAlignment="1">
      <alignment horizontal="center" vertical="center" wrapText="1"/>
    </xf>
    <xf numFmtId="0" fontId="6" fillId="5" borderId="50" xfId="0" applyFont="1" applyFill="1" applyBorder="1" applyAlignment="1">
      <alignment horizontal="center" vertical="center" wrapText="1"/>
    </xf>
    <xf numFmtId="0" fontId="6" fillId="5" borderId="47"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4" borderId="49"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5" fillId="0" borderId="28" xfId="0" applyFont="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9" fillId="0" borderId="39"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1" fontId="5" fillId="0" borderId="82" xfId="0" applyNumberFormat="1" applyFont="1" applyFill="1" applyBorder="1" applyAlignment="1">
      <alignment horizontal="center" vertical="center"/>
    </xf>
    <xf numFmtId="1" fontId="5" fillId="0" borderId="59" xfId="0" applyNumberFormat="1" applyFont="1" applyFill="1" applyBorder="1" applyAlignment="1">
      <alignment horizontal="center" vertical="center"/>
    </xf>
    <xf numFmtId="1" fontId="5" fillId="0" borderId="83" xfId="0" applyNumberFormat="1" applyFont="1" applyFill="1" applyBorder="1" applyAlignment="1">
      <alignment horizontal="center"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3" fontId="3" fillId="0" borderId="82" xfId="0" applyNumberFormat="1" applyFont="1" applyFill="1" applyBorder="1" applyAlignment="1">
      <alignment horizontal="center" vertical="center"/>
    </xf>
    <xf numFmtId="3" fontId="3" fillId="0" borderId="59" xfId="0" applyNumberFormat="1" applyFont="1" applyFill="1" applyBorder="1" applyAlignment="1">
      <alignment horizontal="center" vertical="center"/>
    </xf>
    <xf numFmtId="3" fontId="3" fillId="0" borderId="83" xfId="0" applyNumberFormat="1" applyFont="1" applyFill="1" applyBorder="1" applyAlignment="1">
      <alignment horizontal="center" vertical="center"/>
    </xf>
    <xf numFmtId="0" fontId="5" fillId="0" borderId="36" xfId="0" applyFont="1" applyBorder="1" applyAlignment="1">
      <alignment horizontal="center" vertical="center"/>
    </xf>
    <xf numFmtId="0" fontId="5" fillId="0" borderId="16" xfId="0" applyFont="1" applyBorder="1" applyAlignment="1">
      <alignment horizontal="center"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24" xfId="0" applyFont="1" applyFill="1" applyBorder="1" applyAlignment="1">
      <alignment horizontal="center" vertical="center"/>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31" xfId="0" applyFont="1" applyBorder="1" applyAlignment="1">
      <alignment horizontal="left" vertical="center" wrapText="1"/>
    </xf>
    <xf numFmtId="0" fontId="3" fillId="0" borderId="0" xfId="0" applyFont="1" applyBorder="1" applyAlignment="1">
      <alignment horizontal="left" vertical="center" wrapText="1"/>
    </xf>
    <xf numFmtId="4" fontId="5" fillId="0" borderId="20" xfId="0" applyNumberFormat="1" applyFont="1" applyFill="1" applyBorder="1" applyAlignment="1">
      <alignment horizontal="center" vertical="center"/>
    </xf>
    <xf numFmtId="4" fontId="5" fillId="0" borderId="17" xfId="0" applyNumberFormat="1" applyFont="1" applyFill="1" applyBorder="1" applyAlignment="1">
      <alignment horizontal="center" vertical="center"/>
    </xf>
    <xf numFmtId="4" fontId="5" fillId="0" borderId="14" xfId="0" applyNumberFormat="1" applyFont="1" applyFill="1" applyBorder="1" applyAlignment="1">
      <alignment horizontal="center" vertical="center"/>
    </xf>
    <xf numFmtId="0" fontId="6" fillId="0" borderId="13" xfId="0" applyFont="1" applyBorder="1" applyAlignment="1">
      <alignment horizontal="left" vertical="center" wrapText="1"/>
    </xf>
    <xf numFmtId="0" fontId="6" fillId="0" borderId="17" xfId="0" applyFont="1" applyBorder="1" applyAlignment="1">
      <alignment horizontal="left" vertical="center" wrapText="1"/>
    </xf>
    <xf numFmtId="0" fontId="6" fillId="0" borderId="21" xfId="0" applyFont="1" applyBorder="1" applyAlignment="1">
      <alignment horizontal="left" vertical="center" wrapText="1"/>
    </xf>
    <xf numFmtId="0" fontId="12" fillId="0" borderId="13" xfId="0" applyFont="1" applyBorder="1" applyAlignment="1">
      <alignment horizontal="left" vertical="center" wrapText="1"/>
    </xf>
    <xf numFmtId="0" fontId="12" fillId="0" borderId="17" xfId="0" applyFont="1" applyBorder="1" applyAlignment="1">
      <alignment horizontal="left" vertical="center" wrapText="1"/>
    </xf>
    <xf numFmtId="0" fontId="12" fillId="0" borderId="21" xfId="0" applyFont="1" applyBorder="1" applyAlignment="1">
      <alignment horizontal="left" vertical="center" wrapText="1"/>
    </xf>
    <xf numFmtId="166" fontId="15" fillId="0" borderId="17" xfId="0" applyNumberFormat="1" applyFont="1" applyBorder="1" applyAlignment="1">
      <alignment horizontal="left" vertical="center"/>
    </xf>
    <xf numFmtId="166" fontId="15" fillId="0" borderId="14" xfId="0" applyNumberFormat="1" applyFont="1" applyBorder="1" applyAlignment="1">
      <alignment horizontal="left" vertical="center"/>
    </xf>
    <xf numFmtId="4" fontId="5" fillId="0" borderId="36" xfId="0" applyNumberFormat="1" applyFont="1" applyFill="1" applyBorder="1" applyAlignment="1">
      <alignment horizontal="center" vertical="center"/>
    </xf>
    <xf numFmtId="4" fontId="5" fillId="0" borderId="18" xfId="0" applyNumberFormat="1" applyFont="1" applyFill="1" applyBorder="1" applyAlignment="1">
      <alignment horizontal="center" vertical="center"/>
    </xf>
    <xf numFmtId="4" fontId="5" fillId="0" borderId="16" xfId="0" applyNumberFormat="1" applyFont="1" applyFill="1" applyBorder="1" applyAlignment="1">
      <alignment horizontal="center" vertical="center"/>
    </xf>
    <xf numFmtId="0" fontId="3" fillId="0" borderId="27" xfId="0" applyFont="1" applyBorder="1" applyAlignment="1">
      <alignment horizontal="left" vertical="center"/>
    </xf>
    <xf numFmtId="0" fontId="3" fillId="0" borderId="24" xfId="0" applyFont="1" applyBorder="1" applyAlignment="1">
      <alignment horizontal="left" vertical="center"/>
    </xf>
    <xf numFmtId="0" fontId="3" fillId="0" borderId="17" xfId="0" applyFont="1" applyBorder="1" applyAlignment="1">
      <alignment horizontal="left" vertical="center"/>
    </xf>
    <xf numFmtId="0" fontId="3" fillId="0" borderId="14" xfId="0" applyFont="1" applyBorder="1" applyAlignment="1">
      <alignment horizontal="left" vertical="center"/>
    </xf>
    <xf numFmtId="0" fontId="5" fillId="0" borderId="18" xfId="0" applyFont="1" applyFill="1" applyBorder="1" applyAlignment="1">
      <alignment horizontal="left" vertical="center"/>
    </xf>
    <xf numFmtId="0" fontId="5" fillId="0" borderId="16" xfId="0" applyFont="1" applyFill="1" applyBorder="1" applyAlignment="1">
      <alignment horizontal="left" vertical="center"/>
    </xf>
    <xf numFmtId="0" fontId="25" fillId="0" borderId="28"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35" xfId="0" applyFont="1" applyBorder="1" applyAlignment="1">
      <alignment horizontal="center" vertical="center" wrapText="1"/>
    </xf>
    <xf numFmtId="0" fontId="5" fillId="0" borderId="17" xfId="0" applyFont="1" applyFill="1" applyBorder="1" applyAlignment="1">
      <alignment horizontal="left" vertical="center"/>
    </xf>
    <xf numFmtId="0" fontId="5" fillId="0" borderId="14" xfId="0" applyFont="1" applyFill="1" applyBorder="1" applyAlignment="1">
      <alignment horizontal="left" vertical="center"/>
    </xf>
    <xf numFmtId="166" fontId="27" fillId="0" borderId="17" xfId="0" applyNumberFormat="1" applyFont="1" applyFill="1" applyBorder="1" applyAlignment="1">
      <alignment horizontal="left" vertical="center"/>
    </xf>
    <xf numFmtId="166" fontId="27" fillId="0" borderId="14" xfId="0" applyNumberFormat="1" applyFont="1" applyFill="1" applyBorder="1" applyAlignment="1">
      <alignment horizontal="left" vertical="center"/>
    </xf>
    <xf numFmtId="0" fontId="5" fillId="0" borderId="27" xfId="0" applyFont="1" applyFill="1" applyBorder="1" applyAlignment="1">
      <alignment horizontal="left" vertical="center"/>
    </xf>
    <xf numFmtId="0" fontId="5" fillId="0" borderId="24" xfId="0" applyFont="1" applyFill="1" applyBorder="1" applyAlignment="1">
      <alignment horizontal="left" vertical="center"/>
    </xf>
    <xf numFmtId="0" fontId="3" fillId="0" borderId="31"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14" fillId="5" borderId="40" xfId="0" applyFont="1" applyFill="1" applyBorder="1" applyAlignment="1">
      <alignment horizontal="left" vertical="center"/>
    </xf>
    <xf numFmtId="0" fontId="14" fillId="5" borderId="38" xfId="0" applyFont="1" applyFill="1" applyBorder="1" applyAlignment="1">
      <alignment horizontal="left" vertical="center"/>
    </xf>
    <xf numFmtId="166" fontId="13" fillId="0" borderId="68" xfId="0" applyNumberFormat="1" applyFont="1" applyFill="1" applyBorder="1" applyAlignment="1">
      <alignment horizontal="center" vertical="center"/>
    </xf>
    <xf numFmtId="166" fontId="13" fillId="0" borderId="65" xfId="0" applyNumberFormat="1" applyFont="1" applyFill="1" applyBorder="1" applyAlignment="1">
      <alignment horizontal="center" vertical="center"/>
    </xf>
    <xf numFmtId="166" fontId="13" fillId="0" borderId="66" xfId="0" applyNumberFormat="1" applyFont="1" applyFill="1" applyBorder="1" applyAlignment="1">
      <alignment horizontal="center" vertical="center"/>
    </xf>
    <xf numFmtId="0" fontId="3" fillId="5" borderId="64" xfId="0" applyFont="1" applyFill="1" applyBorder="1" applyAlignment="1">
      <alignment horizontal="left" vertical="center"/>
    </xf>
    <xf numFmtId="0" fontId="3" fillId="5" borderId="65" xfId="0" applyFont="1" applyFill="1" applyBorder="1" applyAlignment="1">
      <alignment horizontal="left" vertical="center"/>
    </xf>
    <xf numFmtId="0" fontId="13" fillId="0" borderId="68" xfId="0" applyFont="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4" fillId="0" borderId="11" xfId="3" applyFont="1" applyFill="1" applyBorder="1" applyAlignment="1">
      <alignment horizontal="center" vertical="center"/>
    </xf>
    <xf numFmtId="49" fontId="5" fillId="3" borderId="13" xfId="0" applyNumberFormat="1" applyFont="1" applyFill="1" applyBorder="1" applyAlignment="1">
      <alignment horizontal="center"/>
    </xf>
    <xf numFmtId="49" fontId="0" fillId="3" borderId="21" xfId="0" applyNumberFormat="1" applyFill="1" applyBorder="1" applyAlignment="1">
      <alignment horizontal="center"/>
    </xf>
    <xf numFmtId="49" fontId="5" fillId="3" borderId="1" xfId="0" applyNumberFormat="1" applyFont="1" applyFill="1" applyBorder="1" applyAlignment="1">
      <alignment horizontal="center"/>
    </xf>
    <xf numFmtId="49" fontId="0" fillId="3" borderId="1" xfId="0" applyNumberFormat="1" applyFill="1" applyBorder="1" applyAlignment="1">
      <alignment horizontal="center"/>
    </xf>
    <xf numFmtId="0" fontId="3" fillId="3" borderId="0" xfId="0" applyFont="1" applyFill="1" applyBorder="1" applyAlignment="1">
      <alignment horizontal="center" vertical="center"/>
    </xf>
    <xf numFmtId="0" fontId="3" fillId="3" borderId="67" xfId="0" applyFont="1" applyFill="1" applyBorder="1" applyAlignment="1">
      <alignment horizontal="center" vertical="center"/>
    </xf>
    <xf numFmtId="0" fontId="3" fillId="3" borderId="1" xfId="0" applyFont="1" applyFill="1" applyBorder="1" applyAlignment="1">
      <alignment horizontal="center" vertical="center"/>
    </xf>
    <xf numFmtId="0" fontId="0" fillId="3" borderId="13" xfId="0" applyFill="1" applyBorder="1" applyAlignment="1">
      <alignment horizontal="center"/>
    </xf>
    <xf numFmtId="0" fontId="0" fillId="3" borderId="21" xfId="0" applyFill="1" applyBorder="1" applyAlignment="1">
      <alignment horizontal="center"/>
    </xf>
    <xf numFmtId="49" fontId="3" fillId="7" borderId="49" xfId="0" applyNumberFormat="1" applyFont="1" applyFill="1" applyBorder="1" applyAlignment="1">
      <alignment horizontal="center"/>
    </xf>
    <xf numFmtId="49" fontId="3" fillId="7" borderId="0" xfId="0" applyNumberFormat="1" applyFont="1" applyFill="1" applyBorder="1" applyAlignment="1">
      <alignment horizontal="center"/>
    </xf>
    <xf numFmtId="43" fontId="20" fillId="3" borderId="13" xfId="2" applyFont="1" applyFill="1" applyBorder="1" applyAlignment="1">
      <alignment horizontal="center" vertical="center" wrapText="1"/>
    </xf>
    <xf numFmtId="43" fontId="20" fillId="3" borderId="21" xfId="2" applyFont="1" applyFill="1" applyBorder="1" applyAlignment="1">
      <alignment horizontal="center" vertical="center" wrapText="1"/>
    </xf>
    <xf numFmtId="0" fontId="5" fillId="3" borderId="1" xfId="0" applyFont="1" applyFill="1" applyBorder="1" applyAlignment="1">
      <alignment horizontal="center"/>
    </xf>
    <xf numFmtId="0" fontId="0" fillId="3" borderId="1" xfId="0" applyFill="1" applyBorder="1" applyAlignment="1">
      <alignment horizontal="center"/>
    </xf>
    <xf numFmtId="49" fontId="3" fillId="7" borderId="0" xfId="0" applyNumberFormat="1" applyFont="1" applyFill="1" applyBorder="1" applyAlignment="1">
      <alignment horizontal="center" vertical="center"/>
    </xf>
    <xf numFmtId="49" fontId="3" fillId="7" borderId="49" xfId="0" applyNumberFormat="1" applyFont="1" applyFill="1" applyBorder="1" applyAlignment="1">
      <alignment horizontal="center" wrapText="1"/>
    </xf>
    <xf numFmtId="49" fontId="3" fillId="7" borderId="67" xfId="0" applyNumberFormat="1" applyFont="1" applyFill="1" applyBorder="1" applyAlignment="1">
      <alignment horizontal="center" wrapText="1"/>
    </xf>
    <xf numFmtId="0" fontId="0" fillId="3" borderId="13" xfId="0" applyFill="1" applyBorder="1" applyAlignment="1">
      <alignment horizontal="center" vertical="center"/>
    </xf>
    <xf numFmtId="0" fontId="0" fillId="3" borderId="21" xfId="0" applyFill="1" applyBorder="1" applyAlignment="1">
      <alignment horizontal="center" vertical="center"/>
    </xf>
    <xf numFmtId="4" fontId="4" fillId="0" borderId="13" xfId="0" applyNumberFormat="1" applyFont="1" applyBorder="1" applyAlignment="1">
      <alignment horizontal="center" vertical="center" wrapText="1"/>
    </xf>
    <xf numFmtId="4" fontId="4" fillId="0" borderId="17" xfId="0" applyNumberFormat="1" applyFont="1" applyBorder="1" applyAlignment="1">
      <alignment horizontal="center" vertical="center" wrapText="1"/>
    </xf>
    <xf numFmtId="4" fontId="4" fillId="0" borderId="21" xfId="0" applyNumberFormat="1" applyFont="1" applyBorder="1" applyAlignment="1">
      <alignment horizontal="center" vertical="center" wrapText="1"/>
    </xf>
    <xf numFmtId="0" fontId="3" fillId="3" borderId="1" xfId="0" applyFont="1" applyFill="1" applyBorder="1" applyAlignment="1">
      <alignment horizontal="left" wrapText="1"/>
    </xf>
    <xf numFmtId="0" fontId="5" fillId="3" borderId="13" xfId="0" applyFont="1" applyFill="1" applyBorder="1" applyAlignment="1">
      <alignment horizontal="center"/>
    </xf>
    <xf numFmtId="0" fontId="0" fillId="3" borderId="17" xfId="0" applyFill="1" applyBorder="1" applyAlignment="1">
      <alignment horizontal="center"/>
    </xf>
    <xf numFmtId="166" fontId="3" fillId="3" borderId="1" xfId="0" applyNumberFormat="1" applyFont="1" applyFill="1" applyBorder="1" applyAlignment="1">
      <alignment horizontal="center"/>
    </xf>
    <xf numFmtId="0" fontId="21" fillId="3" borderId="0" xfId="0" applyFont="1" applyFill="1" applyAlignment="1">
      <alignment horizontal="left" vertical="center" wrapText="1"/>
    </xf>
    <xf numFmtId="0" fontId="21" fillId="3" borderId="0" xfId="0" applyFont="1" applyFill="1" applyAlignment="1">
      <alignment vertical="center" wrapText="1"/>
    </xf>
    <xf numFmtId="0" fontId="3" fillId="3" borderId="1" xfId="0" applyFont="1" applyFill="1" applyBorder="1" applyAlignment="1">
      <alignment horizontal="left" vertical="center"/>
    </xf>
    <xf numFmtId="0" fontId="5" fillId="3" borderId="13" xfId="0" applyFont="1" applyFill="1" applyBorder="1" applyAlignment="1">
      <alignment horizontal="center" vertical="center"/>
    </xf>
    <xf numFmtId="0" fontId="0" fillId="3" borderId="17" xfId="0" applyFill="1" applyBorder="1" applyAlignment="1">
      <alignment horizontal="center" vertical="center"/>
    </xf>
    <xf numFmtId="0" fontId="3" fillId="3" borderId="1" xfId="0" applyFont="1" applyFill="1" applyBorder="1" applyAlignment="1">
      <alignment horizontal="center"/>
    </xf>
    <xf numFmtId="166" fontId="0" fillId="3" borderId="13" xfId="0" applyNumberFormat="1" applyFill="1" applyBorder="1" applyAlignment="1">
      <alignment horizontal="center" vertical="center"/>
    </xf>
    <xf numFmtId="166" fontId="0" fillId="3" borderId="21" xfId="0" applyNumberFormat="1" applyFill="1" applyBorder="1" applyAlignment="1">
      <alignment horizontal="center" vertical="center"/>
    </xf>
    <xf numFmtId="0" fontId="3" fillId="3" borderId="0" xfId="0" applyFont="1" applyFill="1" applyBorder="1" applyAlignment="1">
      <alignment horizontal="center" vertical="center" wrapText="1"/>
    </xf>
    <xf numFmtId="0" fontId="3" fillId="3" borderId="67"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1" fillId="8" borderId="17" xfId="0" applyFont="1" applyFill="1" applyBorder="1" applyAlignment="1">
      <alignment horizontal="center" vertical="center" wrapText="1"/>
    </xf>
    <xf numFmtId="0" fontId="21" fillId="8" borderId="55" xfId="0" applyFont="1" applyFill="1" applyBorder="1" applyAlignment="1">
      <alignment horizontal="center" vertical="center" wrapText="1"/>
    </xf>
    <xf numFmtId="49" fontId="0" fillId="3" borderId="13" xfId="0" applyNumberFormat="1" applyFill="1" applyBorder="1" applyAlignment="1">
      <alignment horizontal="center"/>
    </xf>
    <xf numFmtId="0" fontId="20" fillId="3" borderId="40"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38" xfId="0" applyFont="1" applyFill="1" applyBorder="1" applyAlignment="1">
      <alignment horizontal="center" vertical="center" wrapText="1"/>
    </xf>
    <xf numFmtId="0" fontId="20" fillId="3" borderId="33" xfId="0" applyFont="1" applyFill="1" applyBorder="1" applyAlignment="1">
      <alignment horizontal="center" vertical="center" wrapText="1"/>
    </xf>
    <xf numFmtId="0" fontId="20" fillId="3" borderId="34" xfId="0" applyFont="1" applyFill="1" applyBorder="1" applyAlignment="1">
      <alignment horizontal="center" vertical="center" wrapText="1"/>
    </xf>
    <xf numFmtId="0" fontId="20" fillId="3" borderId="35" xfId="0" applyFont="1" applyFill="1" applyBorder="1" applyAlignment="1">
      <alignment horizontal="center" vertical="center" wrapText="1"/>
    </xf>
    <xf numFmtId="2" fontId="4" fillId="3" borderId="64" xfId="0" applyNumberFormat="1" applyFont="1" applyFill="1" applyBorder="1" applyAlignment="1">
      <alignment horizontal="center" vertical="center"/>
    </xf>
    <xf numFmtId="2" fontId="4" fillId="3" borderId="65" xfId="0" applyNumberFormat="1" applyFont="1" applyFill="1" applyBorder="1" applyAlignment="1">
      <alignment horizontal="center" vertical="center"/>
    </xf>
    <xf numFmtId="2" fontId="4" fillId="3" borderId="36" xfId="0" applyNumberFormat="1" applyFont="1" applyFill="1" applyBorder="1" applyAlignment="1">
      <alignment horizontal="center" vertical="center"/>
    </xf>
    <xf numFmtId="2" fontId="4" fillId="3" borderId="18" xfId="0" applyNumberFormat="1" applyFont="1" applyFill="1" applyBorder="1" applyAlignment="1">
      <alignment horizontal="center" vertical="center"/>
    </xf>
    <xf numFmtId="0" fontId="5" fillId="0" borderId="29" xfId="3" applyFont="1" applyBorder="1" applyAlignment="1" applyProtection="1">
      <alignment horizontal="left"/>
    </xf>
    <xf numFmtId="0" fontId="5" fillId="0" borderId="30" xfId="3" applyFont="1" applyBorder="1" applyAlignment="1" applyProtection="1">
      <alignment horizontal="left"/>
    </xf>
    <xf numFmtId="0" fontId="5" fillId="0" borderId="34" xfId="3" applyFont="1" applyBorder="1" applyAlignment="1" applyProtection="1">
      <alignment horizontal="left"/>
    </xf>
    <xf numFmtId="0" fontId="5" fillId="0" borderId="35" xfId="3" applyFont="1" applyBorder="1" applyAlignment="1" applyProtection="1">
      <alignment horizontal="left"/>
    </xf>
    <xf numFmtId="0" fontId="3" fillId="0" borderId="0" xfId="3" applyFont="1" applyBorder="1" applyAlignment="1" applyProtection="1">
      <alignment horizontal="center" vertical="center" wrapText="1"/>
      <protection locked="0"/>
    </xf>
    <xf numFmtId="0" fontId="5" fillId="0" borderId="27" xfId="3" applyFont="1" applyBorder="1" applyAlignment="1" applyProtection="1">
      <alignment horizontal="left"/>
    </xf>
    <xf numFmtId="0" fontId="5" fillId="0" borderId="24" xfId="3" applyFont="1" applyBorder="1" applyAlignment="1" applyProtection="1">
      <alignment horizontal="left"/>
    </xf>
    <xf numFmtId="0" fontId="5" fillId="0" borderId="17" xfId="3" applyFont="1" applyBorder="1" applyAlignment="1" applyProtection="1">
      <alignment horizontal="left"/>
    </xf>
    <xf numFmtId="0" fontId="5" fillId="0" borderId="14" xfId="3" applyFont="1" applyBorder="1" applyAlignment="1" applyProtection="1">
      <alignment horizontal="left"/>
    </xf>
    <xf numFmtId="0" fontId="3" fillId="5" borderId="64" xfId="3" applyFont="1" applyFill="1" applyBorder="1" applyAlignment="1" applyProtection="1">
      <alignment horizontal="center" vertical="center"/>
    </xf>
    <xf numFmtId="0" fontId="3" fillId="5" borderId="65" xfId="3" applyFont="1" applyFill="1" applyBorder="1" applyAlignment="1" applyProtection="1">
      <alignment horizontal="center" vertical="center"/>
    </xf>
    <xf numFmtId="0" fontId="3" fillId="5" borderId="66" xfId="3" applyFont="1" applyFill="1" applyBorder="1" applyAlignment="1" applyProtection="1">
      <alignment horizontal="center" vertical="center"/>
    </xf>
    <xf numFmtId="0" fontId="3" fillId="0" borderId="40" xfId="3" applyFont="1" applyBorder="1" applyAlignment="1" applyProtection="1">
      <alignment horizontal="left" vertical="center" wrapText="1"/>
      <protection locked="0"/>
    </xf>
    <xf numFmtId="0" fontId="3" fillId="0" borderId="12" xfId="3" applyFont="1" applyBorder="1" applyAlignment="1" applyProtection="1">
      <alignment horizontal="left" vertical="center" wrapText="1"/>
      <protection locked="0"/>
    </xf>
    <xf numFmtId="0" fontId="3" fillId="0" borderId="38" xfId="3" applyFont="1" applyBorder="1" applyAlignment="1" applyProtection="1">
      <alignment horizontal="left" vertical="center" wrapText="1"/>
      <protection locked="0"/>
    </xf>
    <xf numFmtId="3" fontId="10" fillId="0" borderId="88" xfId="3" applyNumberFormat="1" applyFont="1" applyBorder="1" applyAlignment="1" applyProtection="1">
      <alignment horizontal="center" vertical="center" wrapText="1"/>
      <protection locked="0"/>
    </xf>
    <xf numFmtId="0" fontId="10" fillId="0" borderId="89" xfId="3" applyFont="1" applyBorder="1" applyAlignment="1" applyProtection="1">
      <alignment horizontal="center" vertical="center" wrapText="1"/>
      <protection locked="0"/>
    </xf>
    <xf numFmtId="0" fontId="10" fillId="0" borderId="90" xfId="3" applyFont="1" applyBorder="1" applyAlignment="1" applyProtection="1">
      <alignment horizontal="center" vertical="center" wrapText="1"/>
      <protection locked="0"/>
    </xf>
    <xf numFmtId="0" fontId="10" fillId="0" borderId="91" xfId="3" applyFont="1" applyBorder="1" applyAlignment="1" applyProtection="1">
      <alignment horizontal="center" vertical="center" wrapText="1"/>
      <protection locked="0"/>
    </xf>
    <xf numFmtId="0" fontId="10" fillId="0" borderId="1" xfId="3" applyFont="1" applyBorder="1" applyAlignment="1" applyProtection="1">
      <alignment horizontal="center" vertical="center" wrapText="1"/>
      <protection locked="0"/>
    </xf>
    <xf numFmtId="0" fontId="10" fillId="0" borderId="92" xfId="3" applyFont="1" applyBorder="1" applyAlignment="1" applyProtection="1">
      <alignment horizontal="center" vertical="center" wrapText="1"/>
      <protection locked="0"/>
    </xf>
    <xf numFmtId="0" fontId="10" fillId="0" borderId="93" xfId="3" applyFont="1" applyBorder="1" applyAlignment="1" applyProtection="1">
      <alignment horizontal="center" vertical="center" wrapText="1"/>
      <protection locked="0"/>
    </xf>
    <xf numFmtId="0" fontId="10" fillId="0" borderId="94" xfId="3" applyFont="1" applyBorder="1" applyAlignment="1" applyProtection="1">
      <alignment horizontal="center" vertical="center" wrapText="1"/>
      <protection locked="0"/>
    </xf>
    <xf numFmtId="0" fontId="10" fillId="0" borderId="95" xfId="3" applyFont="1" applyBorder="1" applyAlignment="1" applyProtection="1">
      <alignment horizontal="center" vertical="center" wrapText="1"/>
      <protection locked="0"/>
    </xf>
    <xf numFmtId="0" fontId="3" fillId="5" borderId="60" xfId="3" applyFont="1" applyFill="1" applyBorder="1" applyAlignment="1" applyProtection="1">
      <alignment horizontal="left" vertical="center" wrapText="1"/>
      <protection locked="0"/>
    </xf>
    <xf numFmtId="0" fontId="3" fillId="5" borderId="61" xfId="3" applyFont="1" applyFill="1" applyBorder="1" applyAlignment="1" applyProtection="1">
      <alignment horizontal="left" vertical="center" wrapText="1"/>
      <protection locked="0"/>
    </xf>
    <xf numFmtId="0" fontId="3" fillId="5" borderId="62" xfId="3" applyFont="1" applyFill="1" applyBorder="1" applyAlignment="1" applyProtection="1">
      <alignment horizontal="left" vertical="center" wrapText="1"/>
      <protection locked="0"/>
    </xf>
    <xf numFmtId="0" fontId="3" fillId="5" borderId="26" xfId="3" applyFont="1" applyFill="1" applyBorder="1" applyAlignment="1" applyProtection="1">
      <alignment horizontal="center" vertical="center" wrapText="1"/>
    </xf>
    <xf numFmtId="0" fontId="3" fillId="5" borderId="27" xfId="3" applyFont="1" applyFill="1" applyBorder="1" applyAlignment="1" applyProtection="1">
      <alignment horizontal="center" vertical="center" wrapText="1"/>
    </xf>
    <xf numFmtId="0" fontId="3" fillId="5" borderId="24" xfId="3" applyFont="1" applyFill="1" applyBorder="1" applyAlignment="1" applyProtection="1">
      <alignment horizontal="center" vertical="center" wrapText="1"/>
    </xf>
    <xf numFmtId="0" fontId="3" fillId="0" borderId="33" xfId="3" applyFont="1" applyBorder="1" applyAlignment="1" applyProtection="1">
      <alignment horizontal="center" vertical="center" wrapText="1"/>
    </xf>
    <xf numFmtId="0" fontId="3" fillId="0" borderId="34" xfId="3" applyFont="1" applyBorder="1" applyAlignment="1" applyProtection="1">
      <alignment horizontal="center" vertical="center" wrapText="1"/>
    </xf>
    <xf numFmtId="0" fontId="3" fillId="0" borderId="35" xfId="3" applyFont="1" applyBorder="1" applyAlignment="1" applyProtection="1">
      <alignment horizontal="center" vertical="center" wrapText="1"/>
    </xf>
    <xf numFmtId="0" fontId="5" fillId="0" borderId="34" xfId="3" applyFont="1" applyBorder="1" applyAlignment="1" applyProtection="1">
      <alignment horizontal="center" vertical="center" wrapText="1"/>
    </xf>
    <xf numFmtId="0" fontId="5" fillId="0" borderId="35" xfId="3" applyFont="1" applyBorder="1" applyAlignment="1" applyProtection="1">
      <alignment horizontal="center" vertical="center" wrapText="1"/>
    </xf>
    <xf numFmtId="0" fontId="3" fillId="5" borderId="46" xfId="3" applyFont="1" applyFill="1" applyBorder="1" applyAlignment="1" applyProtection="1">
      <alignment horizontal="center" vertical="center" wrapText="1"/>
    </xf>
    <xf numFmtId="0" fontId="3" fillId="5" borderId="5" xfId="3" applyFont="1" applyFill="1" applyBorder="1" applyAlignment="1" applyProtection="1">
      <alignment horizontal="center" vertical="center" wrapText="1"/>
    </xf>
    <xf numFmtId="0" fontId="3" fillId="5" borderId="41" xfId="3" applyFont="1" applyFill="1" applyBorder="1" applyAlignment="1" applyProtection="1">
      <alignment horizontal="center" vertical="center" wrapText="1"/>
    </xf>
    <xf numFmtId="0" fontId="3" fillId="5" borderId="55" xfId="3" applyFont="1" applyFill="1" applyBorder="1" applyAlignment="1" applyProtection="1">
      <alignment horizontal="center" vertical="center" wrapText="1"/>
    </xf>
    <xf numFmtId="0" fontId="3" fillId="5" borderId="51" xfId="3" applyFont="1" applyFill="1" applyBorder="1" applyAlignment="1" applyProtection="1">
      <alignment horizontal="center" vertical="center" wrapText="1"/>
    </xf>
    <xf numFmtId="0" fontId="3" fillId="5" borderId="11" xfId="3" applyFont="1" applyFill="1" applyBorder="1" applyAlignment="1" applyProtection="1">
      <alignment horizontal="center" vertical="center" wrapText="1"/>
    </xf>
    <xf numFmtId="0" fontId="3" fillId="5" borderId="56" xfId="3" applyFont="1" applyFill="1" applyBorder="1" applyAlignment="1" applyProtection="1">
      <alignment horizontal="center" vertical="center" wrapText="1"/>
    </xf>
    <xf numFmtId="0" fontId="3" fillId="5" borderId="58" xfId="3" applyFont="1" applyFill="1" applyBorder="1" applyAlignment="1" applyProtection="1">
      <alignment horizontal="center" vertical="center" wrapText="1"/>
    </xf>
    <xf numFmtId="0" fontId="1" fillId="2" borderId="0" xfId="3" applyFont="1" applyFill="1" applyAlignment="1" applyProtection="1">
      <alignment horizontal="left" vertical="center"/>
    </xf>
    <xf numFmtId="0" fontId="6" fillId="5" borderId="46" xfId="3" applyFont="1" applyFill="1" applyBorder="1" applyAlignment="1" applyProtection="1">
      <alignment horizontal="center" vertical="center"/>
    </xf>
    <xf numFmtId="0" fontId="6" fillId="5" borderId="50" xfId="3" applyFont="1" applyFill="1" applyBorder="1" applyAlignment="1" applyProtection="1">
      <alignment horizontal="center" vertical="center"/>
    </xf>
    <xf numFmtId="0" fontId="6" fillId="5" borderId="47" xfId="3" applyFont="1" applyFill="1" applyBorder="1" applyAlignment="1" applyProtection="1">
      <alignment horizontal="center" vertical="center"/>
    </xf>
    <xf numFmtId="0" fontId="12" fillId="0" borderId="51" xfId="3" applyFont="1" applyBorder="1" applyAlignment="1" applyProtection="1">
      <alignment horizontal="center" vertical="center"/>
    </xf>
    <xf numFmtId="0" fontId="12" fillId="0" borderId="56" xfId="3" applyFont="1" applyBorder="1" applyAlignment="1" applyProtection="1">
      <alignment horizontal="center" vertical="center"/>
    </xf>
    <xf numFmtId="0" fontId="12" fillId="0" borderId="25" xfId="3" applyFont="1" applyBorder="1" applyAlignment="1" applyProtection="1">
      <alignment horizontal="center" vertical="center"/>
    </xf>
    <xf numFmtId="0" fontId="12" fillId="0" borderId="57" xfId="3" applyFont="1" applyBorder="1" applyAlignment="1" applyProtection="1">
      <alignment horizontal="center" vertical="center"/>
    </xf>
    <xf numFmtId="15" fontId="5" fillId="0" borderId="28" xfId="3" applyNumberFormat="1" applyBorder="1" applyAlignment="1" applyProtection="1">
      <alignment horizontal="center" vertical="center"/>
    </xf>
    <xf numFmtId="0" fontId="5" fillId="0" borderId="29" xfId="3" applyBorder="1" applyAlignment="1" applyProtection="1">
      <alignment horizontal="center" vertical="center"/>
    </xf>
    <xf numFmtId="0" fontId="5" fillId="0" borderId="30" xfId="3" applyBorder="1" applyAlignment="1" applyProtection="1">
      <alignment horizontal="center" vertical="center"/>
    </xf>
    <xf numFmtId="0" fontId="5" fillId="0" borderId="33" xfId="3" applyBorder="1" applyAlignment="1" applyProtection="1">
      <alignment horizontal="center" vertical="center"/>
    </xf>
    <xf numFmtId="0" fontId="5" fillId="0" borderId="34" xfId="3" applyBorder="1" applyAlignment="1" applyProtection="1">
      <alignment horizontal="center" vertical="center"/>
    </xf>
    <xf numFmtId="0" fontId="5" fillId="0" borderId="35" xfId="3" applyBorder="1" applyAlignment="1" applyProtection="1">
      <alignment horizontal="center" vertical="center"/>
    </xf>
    <xf numFmtId="49" fontId="9" fillId="0" borderId="52" xfId="3" applyNumberFormat="1" applyFont="1" applyBorder="1" applyAlignment="1" applyProtection="1">
      <alignment horizontal="center" vertical="center"/>
    </xf>
    <xf numFmtId="49" fontId="9" fillId="0" borderId="53" xfId="3" applyNumberFormat="1" applyFont="1" applyBorder="1" applyAlignment="1" applyProtection="1">
      <alignment horizontal="center" vertical="center"/>
    </xf>
    <xf numFmtId="0" fontId="5" fillId="0" borderId="0" xfId="3" applyBorder="1" applyAlignment="1" applyProtection="1">
      <alignment horizontal="center" vertical="center"/>
    </xf>
    <xf numFmtId="0" fontId="3" fillId="5" borderId="26" xfId="3" applyFont="1" applyFill="1" applyBorder="1" applyAlignment="1" applyProtection="1">
      <alignment horizontal="center" vertical="center"/>
    </xf>
    <xf numFmtId="0" fontId="3" fillId="5" borderId="27" xfId="3" applyFont="1" applyFill="1" applyBorder="1" applyAlignment="1" applyProtection="1">
      <alignment horizontal="center" vertical="center"/>
    </xf>
    <xf numFmtId="0" fontId="3" fillId="5" borderId="24" xfId="3" applyFont="1" applyFill="1" applyBorder="1" applyAlignment="1" applyProtection="1">
      <alignment horizontal="center" vertical="center"/>
    </xf>
    <xf numFmtId="0" fontId="5" fillId="0" borderId="31" xfId="3" applyFont="1" applyBorder="1" applyAlignment="1" applyProtection="1">
      <alignment horizontal="center" vertical="center"/>
    </xf>
    <xf numFmtId="0" fontId="5" fillId="0" borderId="0" xfId="3" applyFont="1" applyBorder="1" applyAlignment="1" applyProtection="1">
      <alignment horizontal="center" vertical="center"/>
    </xf>
    <xf numFmtId="0" fontId="5" fillId="0" borderId="32" xfId="3" applyFont="1" applyBorder="1" applyAlignment="1" applyProtection="1">
      <alignment horizontal="center" vertical="center"/>
    </xf>
    <xf numFmtId="0" fontId="3" fillId="5" borderId="26" xfId="0" applyFont="1" applyFill="1" applyBorder="1" applyAlignment="1" applyProtection="1">
      <alignment horizontal="center" vertical="center" wrapText="1"/>
    </xf>
    <xf numFmtId="0" fontId="3" fillId="5" borderId="27"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6" fillId="5" borderId="46" xfId="0" applyFont="1" applyFill="1" applyBorder="1" applyAlignment="1" applyProtection="1">
      <alignment horizontal="center" vertical="center"/>
    </xf>
    <xf numFmtId="0" fontId="6" fillId="5" borderId="50" xfId="0" applyFont="1" applyFill="1" applyBorder="1" applyAlignment="1" applyProtection="1">
      <alignment horizontal="center" vertical="center"/>
    </xf>
    <xf numFmtId="0" fontId="6" fillId="5" borderId="47" xfId="0" applyFont="1" applyFill="1" applyBorder="1" applyAlignment="1" applyProtection="1">
      <alignment horizontal="center" vertical="center"/>
    </xf>
    <xf numFmtId="0" fontId="12" fillId="0" borderId="51" xfId="0" applyFont="1" applyBorder="1" applyAlignment="1" applyProtection="1">
      <alignment horizontal="center" vertical="center"/>
    </xf>
    <xf numFmtId="0" fontId="12" fillId="0" borderId="56" xfId="0" applyFont="1" applyBorder="1" applyAlignment="1" applyProtection="1">
      <alignment horizontal="center" vertical="center"/>
    </xf>
    <xf numFmtId="0" fontId="12" fillId="0" borderId="25" xfId="0" applyFont="1" applyBorder="1" applyAlignment="1" applyProtection="1">
      <alignment horizontal="center" vertical="center"/>
    </xf>
    <xf numFmtId="0" fontId="12" fillId="0" borderId="57" xfId="0" applyFont="1" applyBorder="1" applyAlignment="1" applyProtection="1">
      <alignment horizontal="center" vertical="center"/>
    </xf>
    <xf numFmtId="15" fontId="0" fillId="0" borderId="28" xfId="0" applyNumberFormat="1"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3" xfId="0" applyBorder="1" applyAlignment="1" applyProtection="1">
      <alignment horizontal="center" vertical="center"/>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49" fontId="9" fillId="0" borderId="52" xfId="0" applyNumberFormat="1" applyFont="1" applyBorder="1" applyAlignment="1" applyProtection="1">
      <alignment horizontal="center" vertical="center"/>
    </xf>
    <xf numFmtId="49" fontId="9" fillId="0" borderId="53" xfId="0" applyNumberFormat="1" applyFont="1" applyBorder="1" applyAlignment="1" applyProtection="1">
      <alignment horizontal="center" vertical="center"/>
    </xf>
    <xf numFmtId="0" fontId="0" fillId="0" borderId="0" xfId="0" applyBorder="1" applyAlignment="1" applyProtection="1">
      <alignment horizontal="center" vertical="center"/>
    </xf>
    <xf numFmtId="0" fontId="3" fillId="5" borderId="26" xfId="0" applyFont="1" applyFill="1" applyBorder="1" applyAlignment="1" applyProtection="1">
      <alignment horizontal="center" vertical="center"/>
    </xf>
    <xf numFmtId="0" fontId="3" fillId="5" borderId="27" xfId="0" applyFont="1" applyFill="1" applyBorder="1" applyAlignment="1" applyProtection="1">
      <alignment horizontal="center" vertical="center"/>
    </xf>
    <xf numFmtId="0" fontId="5" fillId="0" borderId="28" xfId="0" applyFont="1" applyBorder="1" applyAlignment="1" applyProtection="1">
      <alignment horizontal="center" vertical="center"/>
    </xf>
    <xf numFmtId="0" fontId="5" fillId="0" borderId="29" xfId="0" applyFont="1" applyBorder="1" applyAlignment="1" applyProtection="1">
      <alignment horizontal="center" vertical="center"/>
    </xf>
    <xf numFmtId="0" fontId="5" fillId="0" borderId="30" xfId="0" applyFont="1" applyBorder="1" applyAlignment="1" applyProtection="1">
      <alignment horizontal="center" vertical="center"/>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5" borderId="64" xfId="0" applyFont="1" applyFill="1" applyBorder="1" applyAlignment="1" applyProtection="1">
      <alignment horizontal="center" vertical="center"/>
    </xf>
    <xf numFmtId="0" fontId="3" fillId="5" borderId="65" xfId="0" applyFont="1" applyFill="1" applyBorder="1" applyAlignment="1" applyProtection="1">
      <alignment horizontal="center" vertical="center"/>
    </xf>
    <xf numFmtId="0" fontId="3" fillId="5" borderId="66" xfId="0" applyFont="1" applyFill="1" applyBorder="1" applyAlignment="1" applyProtection="1">
      <alignment horizontal="center" vertical="center"/>
    </xf>
    <xf numFmtId="164" fontId="5" fillId="0" borderId="33" xfId="0" applyNumberFormat="1" applyFont="1" applyBorder="1" applyAlignment="1">
      <alignment horizontal="center" vertical="center" wrapText="1"/>
    </xf>
    <xf numFmtId="164" fontId="5" fillId="0" borderId="34" xfId="0" applyNumberFormat="1" applyFont="1" applyBorder="1" applyAlignment="1">
      <alignment horizontal="center" vertical="center" wrapText="1"/>
    </xf>
    <xf numFmtId="164" fontId="5" fillId="0" borderId="35" xfId="0" applyNumberFormat="1" applyFont="1" applyBorder="1" applyAlignment="1">
      <alignment horizontal="center" vertical="center" wrapText="1"/>
    </xf>
    <xf numFmtId="0" fontId="5" fillId="0" borderId="34"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3" fillId="5" borderId="4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3" fillId="5" borderId="41" xfId="0" applyFont="1" applyFill="1" applyBorder="1" applyAlignment="1" applyProtection="1">
      <alignment horizontal="center" vertical="center" wrapText="1"/>
    </xf>
    <xf numFmtId="0" fontId="3" fillId="5" borderId="55" xfId="0" applyFont="1" applyFill="1" applyBorder="1" applyAlignment="1" applyProtection="1">
      <alignment horizontal="center" vertical="center" wrapText="1"/>
    </xf>
    <xf numFmtId="0" fontId="3" fillId="5" borderId="51" xfId="0" applyFont="1" applyFill="1" applyBorder="1" applyAlignment="1" applyProtection="1">
      <alignment horizontal="left" vertical="center" wrapText="1"/>
    </xf>
    <xf numFmtId="0" fontId="3" fillId="5" borderId="11" xfId="0" applyFont="1" applyFill="1" applyBorder="1" applyAlignment="1" applyProtection="1">
      <alignment horizontal="left" vertical="center" wrapText="1"/>
    </xf>
    <xf numFmtId="0" fontId="3" fillId="5" borderId="51"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56" xfId="0" applyFont="1" applyFill="1" applyBorder="1" applyAlignment="1" applyProtection="1">
      <alignment horizontal="center" vertical="center" wrapText="1"/>
    </xf>
    <xf numFmtId="0" fontId="3" fillId="5" borderId="58" xfId="0" applyFont="1" applyFill="1" applyBorder="1" applyAlignment="1" applyProtection="1">
      <alignment horizontal="center" vertical="center" wrapText="1"/>
    </xf>
    <xf numFmtId="0" fontId="3" fillId="0" borderId="3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166" fontId="17" fillId="0" borderId="40" xfId="0" applyNumberFormat="1"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17" fillId="0" borderId="38" xfId="0" applyFont="1" applyBorder="1" applyAlignment="1" applyProtection="1">
      <alignment horizontal="center" vertical="center" wrapText="1"/>
      <protection locked="0"/>
    </xf>
    <xf numFmtId="0" fontId="17" fillId="0" borderId="3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32" xfId="0" applyFont="1" applyBorder="1" applyAlignment="1" applyProtection="1">
      <alignment horizontal="center" vertical="center" wrapText="1"/>
      <protection locked="0"/>
    </xf>
    <xf numFmtId="0" fontId="17" fillId="0" borderId="33" xfId="0" applyFont="1" applyBorder="1" applyAlignment="1" applyProtection="1">
      <alignment horizontal="center" vertical="center" wrapText="1"/>
      <protection locked="0"/>
    </xf>
    <xf numFmtId="0" fontId="17" fillId="0" borderId="34" xfId="0" applyFont="1" applyBorder="1" applyAlignment="1" applyProtection="1">
      <alignment horizontal="center" vertical="center" wrapText="1"/>
      <protection locked="0"/>
    </xf>
    <xf numFmtId="0" fontId="17" fillId="0" borderId="35" xfId="0" applyFont="1" applyBorder="1" applyAlignment="1" applyProtection="1">
      <alignment horizontal="center"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5" fillId="0" borderId="27" xfId="0" applyFont="1" applyBorder="1" applyAlignment="1" applyProtection="1">
      <alignment horizontal="left"/>
    </xf>
    <xf numFmtId="0" fontId="5" fillId="0" borderId="24" xfId="0" applyFont="1" applyBorder="1" applyAlignment="1" applyProtection="1">
      <alignment horizontal="left"/>
    </xf>
    <xf numFmtId="0" fontId="5" fillId="0" borderId="17" xfId="0" applyFont="1" applyBorder="1" applyAlignment="1" applyProtection="1">
      <alignment horizontal="left"/>
    </xf>
    <xf numFmtId="0" fontId="5" fillId="0" borderId="14" xfId="0" applyFont="1" applyBorder="1" applyAlignment="1" applyProtection="1">
      <alignment horizontal="left"/>
    </xf>
    <xf numFmtId="0" fontId="5" fillId="0" borderId="29" xfId="0" applyFont="1" applyBorder="1" applyAlignment="1" applyProtection="1">
      <alignment horizontal="left"/>
    </xf>
    <xf numFmtId="0" fontId="5" fillId="0" borderId="30" xfId="0" applyFont="1" applyBorder="1" applyAlignment="1" applyProtection="1">
      <alignment horizontal="left"/>
    </xf>
    <xf numFmtId="0" fontId="5" fillId="0" borderId="34" xfId="0" applyFont="1" applyBorder="1" applyAlignment="1" applyProtection="1">
      <alignment horizontal="left"/>
    </xf>
    <xf numFmtId="0" fontId="5" fillId="0" borderId="35" xfId="0" applyFont="1" applyBorder="1" applyAlignment="1" applyProtection="1">
      <alignment horizontal="left"/>
    </xf>
    <xf numFmtId="0" fontId="5" fillId="0" borderId="0" xfId="0" applyFont="1" applyAlignment="1">
      <alignment horizontal="left" wrapText="1"/>
    </xf>
    <xf numFmtId="0" fontId="0" fillId="0" borderId="0" xfId="0" applyAlignment="1">
      <alignment horizontal="left"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0" fillId="0" borderId="36" xfId="0"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wrapText="1"/>
    </xf>
    <xf numFmtId="164" fontId="3" fillId="4" borderId="19" xfId="0" applyNumberFormat="1" applyFont="1" applyFill="1" applyBorder="1" applyAlignment="1">
      <alignment horizontal="left" vertical="center" wrapText="1"/>
    </xf>
    <xf numFmtId="164" fontId="3" fillId="4" borderId="16" xfId="0" applyNumberFormat="1" applyFont="1" applyFill="1" applyBorder="1" applyAlignment="1">
      <alignment horizontal="left" vertical="center" wrapText="1"/>
    </xf>
    <xf numFmtId="164" fontId="3" fillId="0" borderId="19" xfId="0" applyNumberFormat="1" applyFont="1" applyBorder="1" applyAlignment="1">
      <alignment horizontal="left" vertical="center" wrapText="1"/>
    </xf>
    <xf numFmtId="164" fontId="3" fillId="0" borderId="18" xfId="0" applyNumberFormat="1" applyFont="1" applyBorder="1" applyAlignment="1">
      <alignment horizontal="left" vertical="center" wrapText="1"/>
    </xf>
    <xf numFmtId="164" fontId="3" fillId="0" borderId="16" xfId="0" applyNumberFormat="1" applyFont="1" applyBorder="1" applyAlignment="1">
      <alignment horizontal="left" vertical="center" wrapText="1"/>
    </xf>
    <xf numFmtId="0" fontId="5" fillId="4" borderId="13"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14" xfId="0" applyFont="1" applyFill="1" applyBorder="1" applyAlignment="1">
      <alignment horizontal="left" vertical="center" wrapText="1"/>
    </xf>
    <xf numFmtId="14" fontId="0" fillId="0" borderId="28" xfId="0" applyNumberFormat="1" applyBorder="1" applyAlignment="1">
      <alignment horizontal="center" vertical="center" wrapText="1"/>
    </xf>
    <xf numFmtId="0" fontId="0" fillId="0" borderId="31"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5" fillId="4" borderId="18"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14" fillId="0" borderId="60" xfId="3" applyFont="1" applyBorder="1" applyAlignment="1">
      <alignment horizontal="center" vertical="center"/>
    </xf>
    <xf numFmtId="0" fontId="14" fillId="0" borderId="62" xfId="3" applyFont="1" applyBorder="1" applyAlignment="1">
      <alignment horizontal="center" vertical="center"/>
    </xf>
    <xf numFmtId="0" fontId="14" fillId="0" borderId="51" xfId="3" applyFont="1" applyBorder="1" applyAlignment="1">
      <alignment horizontal="center" vertical="center"/>
    </xf>
    <xf numFmtId="0" fontId="14" fillId="0" borderId="63" xfId="3" applyFont="1" applyBorder="1" applyAlignment="1">
      <alignment horizontal="center" vertical="center"/>
    </xf>
    <xf numFmtId="3" fontId="4" fillId="0" borderId="13" xfId="3" applyNumberFormat="1" applyFont="1" applyFill="1" applyBorder="1" applyAlignment="1">
      <alignment horizontal="center" vertical="center"/>
    </xf>
    <xf numFmtId="3" fontId="4" fillId="0" borderId="21" xfId="3" applyNumberFormat="1" applyFont="1" applyFill="1" applyBorder="1" applyAlignment="1">
      <alignment horizontal="center" vertical="center"/>
    </xf>
    <xf numFmtId="0" fontId="36" fillId="9" borderId="41" xfId="3" applyFont="1" applyFill="1" applyBorder="1" applyAlignment="1">
      <alignment horizontal="center" vertical="center" wrapText="1"/>
    </xf>
    <xf numFmtId="0" fontId="36" fillId="9" borderId="55" xfId="3" applyFont="1" applyFill="1" applyBorder="1" applyAlignment="1">
      <alignment horizontal="center" vertical="center" wrapText="1"/>
    </xf>
    <xf numFmtId="0" fontId="36" fillId="9" borderId="51" xfId="3" applyFont="1" applyFill="1" applyBorder="1" applyAlignment="1">
      <alignment horizontal="center" vertical="center" wrapText="1"/>
    </xf>
    <xf numFmtId="0" fontId="36" fillId="9" borderId="11" xfId="3" applyFont="1" applyFill="1" applyBorder="1" applyAlignment="1">
      <alignment horizontal="center" vertical="center" wrapText="1"/>
    </xf>
    <xf numFmtId="0" fontId="36" fillId="9" borderId="56" xfId="3" applyFont="1" applyFill="1" applyBorder="1" applyAlignment="1">
      <alignment horizontal="center" vertical="center"/>
    </xf>
    <xf numFmtId="0" fontId="36" fillId="9" borderId="58" xfId="3" applyFont="1" applyFill="1" applyBorder="1" applyAlignment="1">
      <alignment horizontal="center" vertical="center"/>
    </xf>
    <xf numFmtId="0" fontId="14" fillId="0" borderId="34" xfId="3" applyFont="1" applyBorder="1" applyAlignment="1">
      <alignment horizontal="center" vertical="center"/>
    </xf>
    <xf numFmtId="0" fontId="4" fillId="4" borderId="9" xfId="3" applyFont="1" applyFill="1" applyBorder="1" applyAlignment="1">
      <alignment horizontal="center" vertical="center" wrapText="1"/>
    </xf>
    <xf numFmtId="0" fontId="4" fillId="4" borderId="1" xfId="3" applyFont="1" applyFill="1" applyBorder="1" applyAlignment="1">
      <alignment horizontal="center" vertical="center" wrapText="1"/>
    </xf>
    <xf numFmtId="0" fontId="4" fillId="4" borderId="15" xfId="3" applyFont="1" applyFill="1" applyBorder="1" applyAlignment="1">
      <alignment horizontal="center" vertical="center" wrapText="1"/>
    </xf>
    <xf numFmtId="0" fontId="4" fillId="4" borderId="2" xfId="3" applyFont="1" applyFill="1" applyBorder="1" applyAlignment="1">
      <alignment horizontal="center" vertical="center" wrapText="1"/>
    </xf>
    <xf numFmtId="3" fontId="17" fillId="0" borderId="36" xfId="3" applyNumberFormat="1" applyFont="1" applyBorder="1" applyAlignment="1">
      <alignment horizontal="center" vertical="center"/>
    </xf>
    <xf numFmtId="3" fontId="17" fillId="0" borderId="18" xfId="3" applyNumberFormat="1" applyFont="1" applyBorder="1" applyAlignment="1">
      <alignment horizontal="center" vertical="center"/>
    </xf>
    <xf numFmtId="3" fontId="17" fillId="0" borderId="37" xfId="3" applyNumberFormat="1" applyFont="1" applyBorder="1" applyAlignment="1">
      <alignment horizontal="center" vertical="center"/>
    </xf>
    <xf numFmtId="0" fontId="4" fillId="4" borderId="97" xfId="3" applyFont="1" applyFill="1" applyBorder="1" applyAlignment="1">
      <alignment horizontal="center" vertical="center" wrapText="1"/>
    </xf>
    <xf numFmtId="0" fontId="4" fillId="4" borderId="8" xfId="3" applyFont="1" applyFill="1" applyBorder="1" applyAlignment="1">
      <alignment horizontal="center" vertical="center" wrapText="1"/>
    </xf>
    <xf numFmtId="0" fontId="5" fillId="10" borderId="29" xfId="3" applyFill="1" applyBorder="1" applyAlignment="1">
      <alignment horizontal="center" vertical="center"/>
    </xf>
    <xf numFmtId="0" fontId="5" fillId="0" borderId="29" xfId="3" applyFill="1" applyBorder="1" applyAlignment="1">
      <alignment horizontal="center" vertical="center"/>
    </xf>
    <xf numFmtId="0" fontId="4" fillId="0" borderId="13" xfId="3" applyFont="1" applyFill="1" applyBorder="1" applyAlignment="1">
      <alignment horizontal="center" vertical="center"/>
    </xf>
    <xf numFmtId="0" fontId="4" fillId="0" borderId="21" xfId="3" applyFont="1" applyFill="1" applyBorder="1" applyAlignment="1">
      <alignment horizontal="center" vertical="center"/>
    </xf>
    <xf numFmtId="167" fontId="5" fillId="0" borderId="27" xfId="0" applyNumberFormat="1" applyFont="1" applyBorder="1" applyAlignment="1">
      <alignment horizontal="center" vertical="center"/>
    </xf>
    <xf numFmtId="167" fontId="5" fillId="0" borderId="24" xfId="0" applyNumberFormat="1" applyFont="1" applyBorder="1" applyAlignment="1">
      <alignment horizontal="center" vertical="center"/>
    </xf>
    <xf numFmtId="0" fontId="5" fillId="4" borderId="19"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16" xfId="0" applyFont="1" applyFill="1" applyBorder="1" applyAlignment="1">
      <alignment horizontal="center" vertical="center"/>
    </xf>
  </cellXfs>
  <cellStyles count="6">
    <cellStyle name="Comma 2" xfId="2"/>
    <cellStyle name="Currency 2" xfId="5"/>
    <cellStyle name="Hyperlink" xfId="1" builtinId="8"/>
    <cellStyle name="Hyperlink 2" xf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95250</xdr:rowOff>
    </xdr:from>
    <xdr:to>
      <xdr:col>1</xdr:col>
      <xdr:colOff>3981450</xdr:colOff>
      <xdr:row>65</xdr:row>
      <xdr:rowOff>142875</xdr:rowOff>
    </xdr:to>
    <xdr:sp macro="" textlink="">
      <xdr:nvSpPr>
        <xdr:cNvPr id="2" name="Object 2" hidden="1">
          <a:extLst>
            <a:ext uri="{63B3BB69-23CF-44E3-9099-C40C66FF867C}">
              <a14:compatExt xmlns:a14="http://schemas.microsoft.com/office/drawing/2010/main" spid="_x0000_s1026"/>
            </a:ext>
          </a:extLst>
        </xdr:cNvPr>
        <xdr:cNvSpPr/>
      </xdr:nvSpPr>
      <xdr:spPr>
        <a:xfrm>
          <a:off x="85725" y="257175"/>
          <a:ext cx="7486650" cy="10410825"/>
        </a:xfrm>
        <a:prstGeom prst="rect">
          <a:avLst/>
        </a:prstGeom>
      </xdr:spPr>
    </xdr:sp>
    <xdr:clientData/>
  </xdr:twoCellAnchor>
  <xdr:twoCellAnchor>
    <xdr:from>
      <xdr:col>0</xdr:col>
      <xdr:colOff>85725</xdr:colOff>
      <xdr:row>1</xdr:row>
      <xdr:rowOff>95250</xdr:rowOff>
    </xdr:from>
    <xdr:to>
      <xdr:col>1</xdr:col>
      <xdr:colOff>3981450</xdr:colOff>
      <xdr:row>67</xdr:row>
      <xdr:rowOff>104775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57175"/>
          <a:ext cx="7486650" cy="1069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36</xdr:row>
      <xdr:rowOff>123825</xdr:rowOff>
    </xdr:from>
    <xdr:to>
      <xdr:col>2</xdr:col>
      <xdr:colOff>180975</xdr:colOff>
      <xdr:row>36</xdr:row>
      <xdr:rowOff>304800</xdr:rowOff>
    </xdr:to>
    <xdr:pic>
      <xdr:nvPicPr>
        <xdr:cNvPr id="2" name="Picture 59"/>
        <xdr:cNvPicPr>
          <a:picLocks noChangeAspect="1" noChangeArrowheads="1"/>
        </xdr:cNvPicPr>
      </xdr:nvPicPr>
      <xdr:blipFill>
        <a:blip xmlns:r="http://schemas.openxmlformats.org/officeDocument/2006/relationships" r:embed="rId1" cstate="print"/>
        <a:srcRect/>
        <a:stretch>
          <a:fillRect/>
        </a:stretch>
      </xdr:blipFill>
      <xdr:spPr bwMode="auto">
        <a:xfrm>
          <a:off x="1028700" y="9286875"/>
          <a:ext cx="142875" cy="180975"/>
        </a:xfrm>
        <a:prstGeom prst="rect">
          <a:avLst/>
        </a:prstGeom>
        <a:noFill/>
      </xdr:spPr>
    </xdr:pic>
    <xdr:clientData/>
  </xdr:twoCellAnchor>
  <xdr:twoCellAnchor>
    <xdr:from>
      <xdr:col>5</xdr:col>
      <xdr:colOff>9525</xdr:colOff>
      <xdr:row>36</xdr:row>
      <xdr:rowOff>133350</xdr:rowOff>
    </xdr:from>
    <xdr:to>
      <xdr:col>5</xdr:col>
      <xdr:colOff>152400</xdr:colOff>
      <xdr:row>36</xdr:row>
      <xdr:rowOff>314325</xdr:rowOff>
    </xdr:to>
    <xdr:pic>
      <xdr:nvPicPr>
        <xdr:cNvPr id="3" name="Picture 60"/>
        <xdr:cNvPicPr>
          <a:picLocks noChangeAspect="1" noChangeArrowheads="1"/>
        </xdr:cNvPicPr>
      </xdr:nvPicPr>
      <xdr:blipFill>
        <a:blip xmlns:r="http://schemas.openxmlformats.org/officeDocument/2006/relationships" r:embed="rId1" cstate="print"/>
        <a:srcRect/>
        <a:stretch>
          <a:fillRect/>
        </a:stretch>
      </xdr:blipFill>
      <xdr:spPr bwMode="auto">
        <a:xfrm>
          <a:off x="4600575" y="9296400"/>
          <a:ext cx="142875" cy="180975"/>
        </a:xfrm>
        <a:prstGeom prst="rect">
          <a:avLst/>
        </a:prstGeom>
        <a:noFill/>
      </xdr:spPr>
    </xdr:pic>
    <xdr:clientData/>
  </xdr:twoCellAnchor>
  <xdr:twoCellAnchor>
    <xdr:from>
      <xdr:col>7</xdr:col>
      <xdr:colOff>104775</xdr:colOff>
      <xdr:row>36</xdr:row>
      <xdr:rowOff>142875</xdr:rowOff>
    </xdr:from>
    <xdr:to>
      <xdr:col>7</xdr:col>
      <xdr:colOff>247650</xdr:colOff>
      <xdr:row>36</xdr:row>
      <xdr:rowOff>323850</xdr:rowOff>
    </xdr:to>
    <xdr:pic>
      <xdr:nvPicPr>
        <xdr:cNvPr id="4" name="Picture 61"/>
        <xdr:cNvPicPr>
          <a:picLocks noChangeAspect="1" noChangeArrowheads="1"/>
        </xdr:cNvPicPr>
      </xdr:nvPicPr>
      <xdr:blipFill>
        <a:blip xmlns:r="http://schemas.openxmlformats.org/officeDocument/2006/relationships" r:embed="rId1" cstate="print"/>
        <a:srcRect/>
        <a:stretch>
          <a:fillRect/>
        </a:stretch>
      </xdr:blipFill>
      <xdr:spPr bwMode="auto">
        <a:xfrm>
          <a:off x="6391275" y="9305925"/>
          <a:ext cx="142875" cy="180975"/>
        </a:xfrm>
        <a:prstGeom prst="rect">
          <a:avLst/>
        </a:prstGeom>
        <a:noFill/>
      </xdr:spPr>
    </xdr:pic>
    <xdr:clientData/>
  </xdr:twoCellAnchor>
  <xdr:twoCellAnchor>
    <xdr:from>
      <xdr:col>9</xdr:col>
      <xdr:colOff>85725</xdr:colOff>
      <xdr:row>36</xdr:row>
      <xdr:rowOff>152400</xdr:rowOff>
    </xdr:from>
    <xdr:to>
      <xdr:col>9</xdr:col>
      <xdr:colOff>228600</xdr:colOff>
      <xdr:row>36</xdr:row>
      <xdr:rowOff>333375</xdr:rowOff>
    </xdr:to>
    <xdr:pic>
      <xdr:nvPicPr>
        <xdr:cNvPr id="5" name="Picture 62"/>
        <xdr:cNvPicPr>
          <a:picLocks noChangeAspect="1" noChangeArrowheads="1"/>
        </xdr:cNvPicPr>
      </xdr:nvPicPr>
      <xdr:blipFill>
        <a:blip xmlns:r="http://schemas.openxmlformats.org/officeDocument/2006/relationships" r:embed="rId1" cstate="print"/>
        <a:srcRect/>
        <a:stretch>
          <a:fillRect/>
        </a:stretch>
      </xdr:blipFill>
      <xdr:spPr bwMode="auto">
        <a:xfrm>
          <a:off x="7858125" y="9315450"/>
          <a:ext cx="142875" cy="180975"/>
        </a:xfrm>
        <a:prstGeom prst="rect">
          <a:avLst/>
        </a:prstGeom>
        <a:noFill/>
      </xdr:spPr>
    </xdr:pic>
    <xdr:clientData/>
  </xdr:twoCellAnchor>
  <xdr:twoCellAnchor>
    <xdr:from>
      <xdr:col>11</xdr:col>
      <xdr:colOff>771525</xdr:colOff>
      <xdr:row>36</xdr:row>
      <xdr:rowOff>123825</xdr:rowOff>
    </xdr:from>
    <xdr:to>
      <xdr:col>11</xdr:col>
      <xdr:colOff>914400</xdr:colOff>
      <xdr:row>36</xdr:row>
      <xdr:rowOff>304800</xdr:rowOff>
    </xdr:to>
    <xdr:pic>
      <xdr:nvPicPr>
        <xdr:cNvPr id="6" name="Picture 63"/>
        <xdr:cNvPicPr>
          <a:picLocks noChangeAspect="1" noChangeArrowheads="1"/>
        </xdr:cNvPicPr>
      </xdr:nvPicPr>
      <xdr:blipFill>
        <a:blip xmlns:r="http://schemas.openxmlformats.org/officeDocument/2006/relationships" r:embed="rId1" cstate="print"/>
        <a:srcRect/>
        <a:stretch>
          <a:fillRect/>
        </a:stretch>
      </xdr:blipFill>
      <xdr:spPr bwMode="auto">
        <a:xfrm>
          <a:off x="10039350" y="9286875"/>
          <a:ext cx="142875" cy="180975"/>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10</xdr:col>
          <xdr:colOff>323850</xdr:colOff>
          <xdr:row>0</xdr:row>
          <xdr:rowOff>76200</xdr:rowOff>
        </xdr:from>
        <xdr:to>
          <xdr:col>11</xdr:col>
          <xdr:colOff>1247775</xdr:colOff>
          <xdr:row>1</xdr:row>
          <xdr:rowOff>152400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oneCellAnchor>
    <xdr:from>
      <xdr:col>6</xdr:col>
      <xdr:colOff>381000</xdr:colOff>
      <xdr:row>25</xdr:row>
      <xdr:rowOff>0</xdr:rowOff>
    </xdr:from>
    <xdr:ext cx="65" cy="344453"/>
    <xdr:sp macro="" textlink="">
      <xdr:nvSpPr>
        <xdr:cNvPr id="9" name="TextBox 8"/>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0" name="TextBox 9"/>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1" name="TextBox 10"/>
        <xdr:cNvSpPr txBox="1"/>
      </xdr:nvSpPr>
      <xdr:spPr>
        <a:xfrm>
          <a:off x="5943600" y="3214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2" name="TextBox 11"/>
        <xdr:cNvSpPr txBox="1"/>
      </xdr:nvSpPr>
      <xdr:spPr>
        <a:xfrm>
          <a:off x="5943600" y="3214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3" name="TextBox 12"/>
        <xdr:cNvSpPr txBox="1"/>
      </xdr:nvSpPr>
      <xdr:spPr>
        <a:xfrm>
          <a:off x="5943600" y="3214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4" name="TextBox 13"/>
        <xdr:cNvSpPr txBox="1"/>
      </xdr:nvSpPr>
      <xdr:spPr>
        <a:xfrm>
          <a:off x="5943600" y="3690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5" name="TextBox 14"/>
        <xdr:cNvSpPr txBox="1"/>
      </xdr:nvSpPr>
      <xdr:spPr>
        <a:xfrm>
          <a:off x="5943600" y="3690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6" name="TextBox 15"/>
        <xdr:cNvSpPr txBox="1"/>
      </xdr:nvSpPr>
      <xdr:spPr>
        <a:xfrm>
          <a:off x="5943600" y="3690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7" name="TextBox 16"/>
        <xdr:cNvSpPr txBox="1"/>
      </xdr:nvSpPr>
      <xdr:spPr>
        <a:xfrm>
          <a:off x="5943600" y="3690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8" name="TextBox 17"/>
        <xdr:cNvSpPr txBox="1"/>
      </xdr:nvSpPr>
      <xdr:spPr>
        <a:xfrm>
          <a:off x="5943600" y="41671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9" name="TextBox 18"/>
        <xdr:cNvSpPr txBox="1"/>
      </xdr:nvSpPr>
      <xdr:spPr>
        <a:xfrm>
          <a:off x="5943600" y="41671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0" name="TextBox 19"/>
        <xdr:cNvSpPr txBox="1"/>
      </xdr:nvSpPr>
      <xdr:spPr>
        <a:xfrm>
          <a:off x="5943600" y="41671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1" name="TextBox 20"/>
        <xdr:cNvSpPr txBox="1"/>
      </xdr:nvSpPr>
      <xdr:spPr>
        <a:xfrm>
          <a:off x="5943600" y="41671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2" name="TextBox 21"/>
        <xdr:cNvSpPr txBox="1"/>
      </xdr:nvSpPr>
      <xdr:spPr>
        <a:xfrm>
          <a:off x="5943600" y="41671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3" name="TextBox 22"/>
        <xdr:cNvSpPr txBox="1"/>
      </xdr:nvSpPr>
      <xdr:spPr>
        <a:xfrm>
          <a:off x="5943600" y="4643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4" name="TextBox 23"/>
        <xdr:cNvSpPr txBox="1"/>
      </xdr:nvSpPr>
      <xdr:spPr>
        <a:xfrm>
          <a:off x="5943600" y="4643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5" name="TextBox 24"/>
        <xdr:cNvSpPr txBox="1"/>
      </xdr:nvSpPr>
      <xdr:spPr>
        <a:xfrm>
          <a:off x="5943600" y="4643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6" name="TextBox 25"/>
        <xdr:cNvSpPr txBox="1"/>
      </xdr:nvSpPr>
      <xdr:spPr>
        <a:xfrm>
          <a:off x="5943600" y="4643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7" name="TextBox 26"/>
        <xdr:cNvSpPr txBox="1"/>
      </xdr:nvSpPr>
      <xdr:spPr>
        <a:xfrm>
          <a:off x="5943600" y="4643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8" name="TextBox 27"/>
        <xdr:cNvSpPr txBox="1"/>
      </xdr:nvSpPr>
      <xdr:spPr>
        <a:xfrm>
          <a:off x="5943600" y="4643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9" name="TextBox 28"/>
        <xdr:cNvSpPr txBox="1"/>
      </xdr:nvSpPr>
      <xdr:spPr>
        <a:xfrm>
          <a:off x="5943600" y="5119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0" name="TextBox 29"/>
        <xdr:cNvSpPr txBox="1"/>
      </xdr:nvSpPr>
      <xdr:spPr>
        <a:xfrm>
          <a:off x="5943600" y="5119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1" name="TextBox 30"/>
        <xdr:cNvSpPr txBox="1"/>
      </xdr:nvSpPr>
      <xdr:spPr>
        <a:xfrm>
          <a:off x="5943600" y="5119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2" name="TextBox 31"/>
        <xdr:cNvSpPr txBox="1"/>
      </xdr:nvSpPr>
      <xdr:spPr>
        <a:xfrm>
          <a:off x="5943600" y="5119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3" name="TextBox 32"/>
        <xdr:cNvSpPr txBox="1"/>
      </xdr:nvSpPr>
      <xdr:spPr>
        <a:xfrm>
          <a:off x="5943600" y="5119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4" name="TextBox 33"/>
        <xdr:cNvSpPr txBox="1"/>
      </xdr:nvSpPr>
      <xdr:spPr>
        <a:xfrm>
          <a:off x="5943600" y="5119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5" name="TextBox 34"/>
        <xdr:cNvSpPr txBox="1"/>
      </xdr:nvSpPr>
      <xdr:spPr>
        <a:xfrm>
          <a:off x="5943600" y="5119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6" name="TextBox 35"/>
        <xdr:cNvSpPr txBox="1"/>
      </xdr:nvSpPr>
      <xdr:spPr>
        <a:xfrm>
          <a:off x="5943600" y="5595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7" name="TextBox 36"/>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8" name="TextBox 37"/>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9" name="TextBox 38"/>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0" name="TextBox 39"/>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1" name="TextBox 40"/>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2" name="TextBox 41"/>
        <xdr:cNvSpPr txBox="1"/>
      </xdr:nvSpPr>
      <xdr:spPr>
        <a:xfrm>
          <a:off x="5943600" y="31575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5" name="TextBox 44"/>
        <xdr:cNvSpPr txBox="1"/>
      </xdr:nvSpPr>
      <xdr:spPr>
        <a:xfrm>
          <a:off x="5943600" y="30432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6" name="TextBox 45"/>
        <xdr:cNvSpPr txBox="1"/>
      </xdr:nvSpPr>
      <xdr:spPr>
        <a:xfrm>
          <a:off x="5943600" y="30432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7" name="TextBox 46"/>
        <xdr:cNvSpPr txBox="1"/>
      </xdr:nvSpPr>
      <xdr:spPr>
        <a:xfrm>
          <a:off x="5943600" y="30432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8" name="TextBox 47"/>
        <xdr:cNvSpPr txBox="1"/>
      </xdr:nvSpPr>
      <xdr:spPr>
        <a:xfrm>
          <a:off x="5943600" y="33004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9" name="TextBox 48"/>
        <xdr:cNvSpPr txBox="1"/>
      </xdr:nvSpPr>
      <xdr:spPr>
        <a:xfrm>
          <a:off x="5943600" y="33004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50" name="TextBox 49"/>
        <xdr:cNvSpPr txBox="1"/>
      </xdr:nvSpPr>
      <xdr:spPr>
        <a:xfrm>
          <a:off x="5943600" y="33004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51" name="TextBox 50"/>
        <xdr:cNvSpPr txBox="1"/>
      </xdr:nvSpPr>
      <xdr:spPr>
        <a:xfrm>
          <a:off x="5943600" y="33004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52" name="TextBox 51"/>
        <xdr:cNvSpPr txBox="1"/>
      </xdr:nvSpPr>
      <xdr:spPr>
        <a:xfrm>
          <a:off x="5943600" y="3557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53" name="TextBox 52"/>
        <xdr:cNvSpPr txBox="1"/>
      </xdr:nvSpPr>
      <xdr:spPr>
        <a:xfrm>
          <a:off x="5943600" y="3557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54" name="TextBox 53"/>
        <xdr:cNvSpPr txBox="1"/>
      </xdr:nvSpPr>
      <xdr:spPr>
        <a:xfrm>
          <a:off x="5943600" y="3557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55" name="TextBox 54"/>
        <xdr:cNvSpPr txBox="1"/>
      </xdr:nvSpPr>
      <xdr:spPr>
        <a:xfrm>
          <a:off x="5943600" y="3557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56" name="TextBox 55"/>
        <xdr:cNvSpPr txBox="1"/>
      </xdr:nvSpPr>
      <xdr:spPr>
        <a:xfrm>
          <a:off x="5943600" y="3557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57" name="TextBox 56"/>
        <xdr:cNvSpPr txBox="1"/>
      </xdr:nvSpPr>
      <xdr:spPr>
        <a:xfrm>
          <a:off x="5943600" y="381476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58" name="TextBox 57"/>
        <xdr:cNvSpPr txBox="1"/>
      </xdr:nvSpPr>
      <xdr:spPr>
        <a:xfrm>
          <a:off x="5943600" y="25241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59" name="TextBox 58"/>
        <xdr:cNvSpPr txBox="1"/>
      </xdr:nvSpPr>
      <xdr:spPr>
        <a:xfrm>
          <a:off x="5943600" y="25241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60" name="TextBox 59"/>
        <xdr:cNvSpPr txBox="1"/>
      </xdr:nvSpPr>
      <xdr:spPr>
        <a:xfrm>
          <a:off x="5943600" y="28146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61" name="TextBox 60"/>
        <xdr:cNvSpPr txBox="1"/>
      </xdr:nvSpPr>
      <xdr:spPr>
        <a:xfrm>
          <a:off x="5943600" y="28146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62" name="TextBox 61"/>
        <xdr:cNvSpPr txBox="1"/>
      </xdr:nvSpPr>
      <xdr:spPr>
        <a:xfrm>
          <a:off x="5943600" y="28098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63" name="TextBox 62"/>
        <xdr:cNvSpPr txBox="1"/>
      </xdr:nvSpPr>
      <xdr:spPr>
        <a:xfrm>
          <a:off x="5943600" y="25241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64" name="TextBox 63"/>
        <xdr:cNvSpPr txBox="1"/>
      </xdr:nvSpPr>
      <xdr:spPr>
        <a:xfrm>
          <a:off x="5943600" y="25241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65" name="TextBox 64"/>
        <xdr:cNvSpPr txBox="1"/>
      </xdr:nvSpPr>
      <xdr:spPr>
        <a:xfrm>
          <a:off x="5943600" y="2833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66" name="TextBox 65"/>
        <xdr:cNvSpPr txBox="1"/>
      </xdr:nvSpPr>
      <xdr:spPr>
        <a:xfrm>
          <a:off x="5943600" y="2833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67" name="TextBox 66"/>
        <xdr:cNvSpPr txBox="1"/>
      </xdr:nvSpPr>
      <xdr:spPr>
        <a:xfrm>
          <a:off x="5943600" y="25241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68" name="TextBox 67"/>
        <xdr:cNvSpPr txBox="1"/>
      </xdr:nvSpPr>
      <xdr:spPr>
        <a:xfrm>
          <a:off x="5943600" y="2833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69" name="TextBox 68"/>
        <xdr:cNvSpPr txBox="1"/>
      </xdr:nvSpPr>
      <xdr:spPr>
        <a:xfrm>
          <a:off x="5943600" y="2833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70" name="TextBox 69"/>
        <xdr:cNvSpPr txBox="1"/>
      </xdr:nvSpPr>
      <xdr:spPr>
        <a:xfrm>
          <a:off x="5943600" y="25241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71" name="TextBox 70"/>
        <xdr:cNvSpPr txBox="1"/>
      </xdr:nvSpPr>
      <xdr:spPr>
        <a:xfrm>
          <a:off x="5943600" y="2833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72" name="TextBox 71"/>
        <xdr:cNvSpPr txBox="1"/>
      </xdr:nvSpPr>
      <xdr:spPr>
        <a:xfrm>
          <a:off x="5943600" y="2833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73" name="TextBox 72"/>
        <xdr:cNvSpPr txBox="1"/>
      </xdr:nvSpPr>
      <xdr:spPr>
        <a:xfrm>
          <a:off x="5943600" y="25241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74" name="TextBox 73"/>
        <xdr:cNvSpPr txBox="1"/>
      </xdr:nvSpPr>
      <xdr:spPr>
        <a:xfrm>
          <a:off x="5943600" y="2833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75" name="TextBox 74"/>
        <xdr:cNvSpPr txBox="1"/>
      </xdr:nvSpPr>
      <xdr:spPr>
        <a:xfrm>
          <a:off x="5943600" y="2833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76" name="TextBox 75"/>
        <xdr:cNvSpPr txBox="1"/>
      </xdr:nvSpPr>
      <xdr:spPr>
        <a:xfrm>
          <a:off x="5943600" y="25241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77" name="TextBox 76"/>
        <xdr:cNvSpPr txBox="1"/>
      </xdr:nvSpPr>
      <xdr:spPr>
        <a:xfrm>
          <a:off x="5943600" y="2833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78" name="TextBox 77"/>
        <xdr:cNvSpPr txBox="1"/>
      </xdr:nvSpPr>
      <xdr:spPr>
        <a:xfrm>
          <a:off x="5943600" y="2833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79" name="TextBox 78"/>
        <xdr:cNvSpPr txBox="1"/>
      </xdr:nvSpPr>
      <xdr:spPr>
        <a:xfrm>
          <a:off x="5943600" y="24288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80" name="TextBox 79"/>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81" name="TextBox 80"/>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82" name="TextBox 81"/>
        <xdr:cNvSpPr txBox="1"/>
      </xdr:nvSpPr>
      <xdr:spPr>
        <a:xfrm>
          <a:off x="5943600" y="24288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83" name="TextBox 82"/>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84" name="TextBox 83"/>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85" name="TextBox 84"/>
        <xdr:cNvSpPr txBox="1"/>
      </xdr:nvSpPr>
      <xdr:spPr>
        <a:xfrm>
          <a:off x="5943600" y="24288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86" name="TextBox 85"/>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87" name="TextBox 86"/>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88" name="TextBox 87"/>
        <xdr:cNvSpPr txBox="1"/>
      </xdr:nvSpPr>
      <xdr:spPr>
        <a:xfrm>
          <a:off x="5943600" y="27432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89" name="TextBox 88"/>
        <xdr:cNvSpPr txBox="1"/>
      </xdr:nvSpPr>
      <xdr:spPr>
        <a:xfrm>
          <a:off x="5943600" y="24288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90" name="TextBox 89"/>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91" name="TextBox 90"/>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92" name="TextBox 91"/>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93" name="TextBox 92"/>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94" name="TextBox 93"/>
        <xdr:cNvSpPr txBox="1"/>
      </xdr:nvSpPr>
      <xdr:spPr>
        <a:xfrm>
          <a:off x="5943600" y="31956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95" name="TextBox 94"/>
        <xdr:cNvSpPr txBox="1"/>
      </xdr:nvSpPr>
      <xdr:spPr>
        <a:xfrm>
          <a:off x="5943600" y="31956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96" name="TextBox 95"/>
        <xdr:cNvSpPr txBox="1"/>
      </xdr:nvSpPr>
      <xdr:spPr>
        <a:xfrm>
          <a:off x="5943600" y="24288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97" name="TextBox 96"/>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98" name="TextBox 97"/>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99" name="TextBox 98"/>
        <xdr:cNvSpPr txBox="1"/>
      </xdr:nvSpPr>
      <xdr:spPr>
        <a:xfrm>
          <a:off x="5943600" y="24288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00" name="TextBox 99"/>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01" name="TextBox 100"/>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02" name="TextBox 101"/>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03" name="TextBox 102"/>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04" name="TextBox 103"/>
        <xdr:cNvSpPr txBox="1"/>
      </xdr:nvSpPr>
      <xdr:spPr>
        <a:xfrm>
          <a:off x="5943600" y="27813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05" name="TextBox 104"/>
        <xdr:cNvSpPr txBox="1"/>
      </xdr:nvSpPr>
      <xdr:spPr>
        <a:xfrm>
          <a:off x="5943600" y="309086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06" name="TextBox 105"/>
        <xdr:cNvSpPr txBox="1"/>
      </xdr:nvSpPr>
      <xdr:spPr>
        <a:xfrm>
          <a:off x="5943600" y="309086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07" name="TextBox 106"/>
        <xdr:cNvSpPr txBox="1"/>
      </xdr:nvSpPr>
      <xdr:spPr>
        <a:xfrm>
          <a:off x="5943600" y="309086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08" name="TextBox 107"/>
        <xdr:cNvSpPr txBox="1"/>
      </xdr:nvSpPr>
      <xdr:spPr>
        <a:xfrm>
          <a:off x="5943600" y="309086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09" name="TextBox 108"/>
        <xdr:cNvSpPr txBox="1"/>
      </xdr:nvSpPr>
      <xdr:spPr>
        <a:xfrm>
          <a:off x="5943600" y="309086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10" name="TextBox 109"/>
        <xdr:cNvSpPr txBox="1"/>
      </xdr:nvSpPr>
      <xdr:spPr>
        <a:xfrm>
          <a:off x="5943600" y="309086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11" name="TextBox 110"/>
        <xdr:cNvSpPr txBox="1"/>
      </xdr:nvSpPr>
      <xdr:spPr>
        <a:xfrm>
          <a:off x="5943600" y="31337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12" name="TextBox 111"/>
        <xdr:cNvSpPr txBox="1"/>
      </xdr:nvSpPr>
      <xdr:spPr>
        <a:xfrm>
          <a:off x="5943600" y="34432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13" name="TextBox 112"/>
        <xdr:cNvSpPr txBox="1"/>
      </xdr:nvSpPr>
      <xdr:spPr>
        <a:xfrm>
          <a:off x="5943600" y="34432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14" name="TextBox 113"/>
        <xdr:cNvSpPr txBox="1"/>
      </xdr:nvSpPr>
      <xdr:spPr>
        <a:xfrm>
          <a:off x="5943600" y="34432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15" name="TextBox 114"/>
        <xdr:cNvSpPr txBox="1"/>
      </xdr:nvSpPr>
      <xdr:spPr>
        <a:xfrm>
          <a:off x="5943600" y="34432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16" name="TextBox 115"/>
        <xdr:cNvSpPr txBox="1"/>
      </xdr:nvSpPr>
      <xdr:spPr>
        <a:xfrm>
          <a:off x="5943600" y="34432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17" name="TextBox 116"/>
        <xdr:cNvSpPr txBox="1"/>
      </xdr:nvSpPr>
      <xdr:spPr>
        <a:xfrm>
          <a:off x="5943600" y="34432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18" name="TextBox 117"/>
        <xdr:cNvSpPr txBox="1"/>
      </xdr:nvSpPr>
      <xdr:spPr>
        <a:xfrm>
          <a:off x="5943600" y="34432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19" name="TextBox 118"/>
        <xdr:cNvSpPr txBox="1"/>
      </xdr:nvSpPr>
      <xdr:spPr>
        <a:xfrm>
          <a:off x="5943600" y="34432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20" name="TextBox 119"/>
        <xdr:cNvSpPr txBox="1"/>
      </xdr:nvSpPr>
      <xdr:spPr>
        <a:xfrm>
          <a:off x="5943600" y="34861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21" name="TextBox 120"/>
        <xdr:cNvSpPr txBox="1"/>
      </xdr:nvSpPr>
      <xdr:spPr>
        <a:xfrm>
          <a:off x="5943600" y="37957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22" name="TextBox 121"/>
        <xdr:cNvSpPr txBox="1"/>
      </xdr:nvSpPr>
      <xdr:spPr>
        <a:xfrm>
          <a:off x="5943600" y="37957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23" name="TextBox 122"/>
        <xdr:cNvSpPr txBox="1"/>
      </xdr:nvSpPr>
      <xdr:spPr>
        <a:xfrm>
          <a:off x="5943600" y="3557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24" name="TextBox 123"/>
        <xdr:cNvSpPr txBox="1"/>
      </xdr:nvSpPr>
      <xdr:spPr>
        <a:xfrm>
          <a:off x="5943600" y="3557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25" name="TextBox 124"/>
        <xdr:cNvSpPr txBox="1"/>
      </xdr:nvSpPr>
      <xdr:spPr>
        <a:xfrm>
          <a:off x="5943600" y="3557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26" name="TextBox 125"/>
        <xdr:cNvSpPr txBox="1"/>
      </xdr:nvSpPr>
      <xdr:spPr>
        <a:xfrm>
          <a:off x="5943600" y="3557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27" name="TextBox 126"/>
        <xdr:cNvSpPr txBox="1"/>
      </xdr:nvSpPr>
      <xdr:spPr>
        <a:xfrm>
          <a:off x="5943600" y="3557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28" name="TextBox 127"/>
        <xdr:cNvSpPr txBox="1"/>
      </xdr:nvSpPr>
      <xdr:spPr>
        <a:xfrm>
          <a:off x="5943600" y="3557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29" name="TextBox 128"/>
        <xdr:cNvSpPr txBox="1"/>
      </xdr:nvSpPr>
      <xdr:spPr>
        <a:xfrm>
          <a:off x="5943600" y="36004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30" name="TextBox 129"/>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31" name="TextBox 130"/>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32" name="TextBox 131"/>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33" name="TextBox 132"/>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34" name="TextBox 133"/>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35" name="TextBox 134"/>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36" name="TextBox 135"/>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37" name="TextBox 136"/>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38" name="TextBox 137"/>
        <xdr:cNvSpPr txBox="1"/>
      </xdr:nvSpPr>
      <xdr:spPr>
        <a:xfrm>
          <a:off x="5943600" y="3557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39" name="TextBox 138"/>
        <xdr:cNvSpPr txBox="1"/>
      </xdr:nvSpPr>
      <xdr:spPr>
        <a:xfrm>
          <a:off x="5943600" y="3557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40" name="TextBox 139"/>
        <xdr:cNvSpPr txBox="1"/>
      </xdr:nvSpPr>
      <xdr:spPr>
        <a:xfrm>
          <a:off x="5943600" y="3557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41" name="TextBox 140"/>
        <xdr:cNvSpPr txBox="1"/>
      </xdr:nvSpPr>
      <xdr:spPr>
        <a:xfrm>
          <a:off x="5943600" y="3557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42" name="TextBox 141"/>
        <xdr:cNvSpPr txBox="1"/>
      </xdr:nvSpPr>
      <xdr:spPr>
        <a:xfrm>
          <a:off x="5943600" y="3557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43" name="TextBox 142"/>
        <xdr:cNvSpPr txBox="1"/>
      </xdr:nvSpPr>
      <xdr:spPr>
        <a:xfrm>
          <a:off x="5943600" y="3557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44" name="TextBox 143"/>
        <xdr:cNvSpPr txBox="1"/>
      </xdr:nvSpPr>
      <xdr:spPr>
        <a:xfrm>
          <a:off x="5943600" y="36004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45" name="TextBox 144"/>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46" name="TextBox 145"/>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47" name="TextBox 146"/>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48" name="TextBox 147"/>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49" name="TextBox 148"/>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50" name="TextBox 149"/>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51" name="TextBox 150"/>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52" name="TextBox 151"/>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53" name="TextBox 152"/>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54" name="TextBox 153"/>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55" name="TextBox 154"/>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56" name="TextBox 155"/>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57" name="TextBox 156"/>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58" name="TextBox 157"/>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59" name="TextBox 158"/>
        <xdr:cNvSpPr txBox="1"/>
      </xdr:nvSpPr>
      <xdr:spPr>
        <a:xfrm>
          <a:off x="5943600" y="25431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60" name="TextBox 159"/>
        <xdr:cNvSpPr txBox="1"/>
      </xdr:nvSpPr>
      <xdr:spPr>
        <a:xfrm>
          <a:off x="5943600" y="28527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61" name="TextBox 160"/>
        <xdr:cNvSpPr txBox="1"/>
      </xdr:nvSpPr>
      <xdr:spPr>
        <a:xfrm>
          <a:off x="5943600" y="28527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62" name="TextBox 161"/>
        <xdr:cNvSpPr txBox="1"/>
      </xdr:nvSpPr>
      <xdr:spPr>
        <a:xfrm>
          <a:off x="5943600" y="25431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63" name="TextBox 162"/>
        <xdr:cNvSpPr txBox="1"/>
      </xdr:nvSpPr>
      <xdr:spPr>
        <a:xfrm>
          <a:off x="5943600" y="28527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64" name="TextBox 163"/>
        <xdr:cNvSpPr txBox="1"/>
      </xdr:nvSpPr>
      <xdr:spPr>
        <a:xfrm>
          <a:off x="5943600" y="28527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65" name="TextBox 164"/>
        <xdr:cNvSpPr txBox="1"/>
      </xdr:nvSpPr>
      <xdr:spPr>
        <a:xfrm>
          <a:off x="5943600" y="25431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66" name="TextBox 165"/>
        <xdr:cNvSpPr txBox="1"/>
      </xdr:nvSpPr>
      <xdr:spPr>
        <a:xfrm>
          <a:off x="5943600" y="28527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67" name="TextBox 166"/>
        <xdr:cNvSpPr txBox="1"/>
      </xdr:nvSpPr>
      <xdr:spPr>
        <a:xfrm>
          <a:off x="5943600" y="28527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68" name="TextBox 167"/>
        <xdr:cNvSpPr txBox="1"/>
      </xdr:nvSpPr>
      <xdr:spPr>
        <a:xfrm>
          <a:off x="5943600" y="25431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69" name="TextBox 168"/>
        <xdr:cNvSpPr txBox="1"/>
      </xdr:nvSpPr>
      <xdr:spPr>
        <a:xfrm>
          <a:off x="5943600" y="28527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70" name="TextBox 169"/>
        <xdr:cNvSpPr txBox="1"/>
      </xdr:nvSpPr>
      <xdr:spPr>
        <a:xfrm>
          <a:off x="5943600" y="28527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71" name="TextBox 170"/>
        <xdr:cNvSpPr txBox="1"/>
      </xdr:nvSpPr>
      <xdr:spPr>
        <a:xfrm>
          <a:off x="5943600" y="25431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72" name="TextBox 171"/>
        <xdr:cNvSpPr txBox="1"/>
      </xdr:nvSpPr>
      <xdr:spPr>
        <a:xfrm>
          <a:off x="5943600" y="28527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73" name="TextBox 172"/>
        <xdr:cNvSpPr txBox="1"/>
      </xdr:nvSpPr>
      <xdr:spPr>
        <a:xfrm>
          <a:off x="5943600" y="28527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74" name="TextBox 173"/>
        <xdr:cNvSpPr txBox="1"/>
      </xdr:nvSpPr>
      <xdr:spPr>
        <a:xfrm>
          <a:off x="5943600" y="25431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75" name="TextBox 174"/>
        <xdr:cNvSpPr txBox="1"/>
      </xdr:nvSpPr>
      <xdr:spPr>
        <a:xfrm>
          <a:off x="5943600" y="28527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76" name="TextBox 175"/>
        <xdr:cNvSpPr txBox="1"/>
      </xdr:nvSpPr>
      <xdr:spPr>
        <a:xfrm>
          <a:off x="5943600" y="28527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77" name="TextBox 176"/>
        <xdr:cNvSpPr txBox="1"/>
      </xdr:nvSpPr>
      <xdr:spPr>
        <a:xfrm>
          <a:off x="5943600" y="25431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78" name="TextBox 177"/>
        <xdr:cNvSpPr txBox="1"/>
      </xdr:nvSpPr>
      <xdr:spPr>
        <a:xfrm>
          <a:off x="5943600" y="28527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79" name="TextBox 178"/>
        <xdr:cNvSpPr txBox="1"/>
      </xdr:nvSpPr>
      <xdr:spPr>
        <a:xfrm>
          <a:off x="5943600" y="28527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80" name="TextBox 179"/>
        <xdr:cNvSpPr txBox="1"/>
      </xdr:nvSpPr>
      <xdr:spPr>
        <a:xfrm>
          <a:off x="5943600" y="3214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81" name="TextBox 180"/>
        <xdr:cNvSpPr txBox="1"/>
      </xdr:nvSpPr>
      <xdr:spPr>
        <a:xfrm>
          <a:off x="5943600" y="3214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82" name="TextBox 181"/>
        <xdr:cNvSpPr txBox="1"/>
      </xdr:nvSpPr>
      <xdr:spPr>
        <a:xfrm>
          <a:off x="5943600" y="32670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83" name="TextBox 182"/>
        <xdr:cNvSpPr txBox="1"/>
      </xdr:nvSpPr>
      <xdr:spPr>
        <a:xfrm>
          <a:off x="5943600" y="35766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84" name="TextBox 183"/>
        <xdr:cNvSpPr txBox="1"/>
      </xdr:nvSpPr>
      <xdr:spPr>
        <a:xfrm>
          <a:off x="5943600" y="35766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85" name="TextBox 184"/>
        <xdr:cNvSpPr txBox="1"/>
      </xdr:nvSpPr>
      <xdr:spPr>
        <a:xfrm>
          <a:off x="5943600" y="3214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86" name="TextBox 185"/>
        <xdr:cNvSpPr txBox="1"/>
      </xdr:nvSpPr>
      <xdr:spPr>
        <a:xfrm>
          <a:off x="5943600" y="3214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87" name="TextBox 186"/>
        <xdr:cNvSpPr txBox="1"/>
      </xdr:nvSpPr>
      <xdr:spPr>
        <a:xfrm>
          <a:off x="5943600" y="32670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88" name="TextBox 187"/>
        <xdr:cNvSpPr txBox="1"/>
      </xdr:nvSpPr>
      <xdr:spPr>
        <a:xfrm>
          <a:off x="5943600" y="35766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89" name="TextBox 188"/>
        <xdr:cNvSpPr txBox="1"/>
      </xdr:nvSpPr>
      <xdr:spPr>
        <a:xfrm>
          <a:off x="5943600" y="35766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90" name="TextBox 189"/>
        <xdr:cNvSpPr txBox="1"/>
      </xdr:nvSpPr>
      <xdr:spPr>
        <a:xfrm>
          <a:off x="5943600" y="35766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91" name="TextBox 190"/>
        <xdr:cNvSpPr txBox="1"/>
      </xdr:nvSpPr>
      <xdr:spPr>
        <a:xfrm>
          <a:off x="5943600" y="35766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92" name="TextBox 191"/>
        <xdr:cNvSpPr txBox="1"/>
      </xdr:nvSpPr>
      <xdr:spPr>
        <a:xfrm>
          <a:off x="5943600" y="3938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93" name="TextBox 192"/>
        <xdr:cNvSpPr txBox="1"/>
      </xdr:nvSpPr>
      <xdr:spPr>
        <a:xfrm>
          <a:off x="5943600" y="3938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94" name="TextBox 193"/>
        <xdr:cNvSpPr txBox="1"/>
      </xdr:nvSpPr>
      <xdr:spPr>
        <a:xfrm>
          <a:off x="5943600" y="3938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95" name="TextBox 194"/>
        <xdr:cNvSpPr txBox="1"/>
      </xdr:nvSpPr>
      <xdr:spPr>
        <a:xfrm>
          <a:off x="5943600" y="3938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96" name="TextBox 195"/>
        <xdr:cNvSpPr txBox="1"/>
      </xdr:nvSpPr>
      <xdr:spPr>
        <a:xfrm>
          <a:off x="5943600" y="39909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97" name="TextBox 196"/>
        <xdr:cNvSpPr txBox="1"/>
      </xdr:nvSpPr>
      <xdr:spPr>
        <a:xfrm>
          <a:off x="5943600" y="43005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98" name="TextBox 197"/>
        <xdr:cNvSpPr txBox="1"/>
      </xdr:nvSpPr>
      <xdr:spPr>
        <a:xfrm>
          <a:off x="5943600" y="43005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99" name="TextBox 198"/>
        <xdr:cNvSpPr txBox="1"/>
      </xdr:nvSpPr>
      <xdr:spPr>
        <a:xfrm>
          <a:off x="5943600" y="43005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00" name="TextBox 199"/>
        <xdr:cNvSpPr txBox="1"/>
      </xdr:nvSpPr>
      <xdr:spPr>
        <a:xfrm>
          <a:off x="5943600" y="43005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01" name="TextBox 200"/>
        <xdr:cNvSpPr txBox="1"/>
      </xdr:nvSpPr>
      <xdr:spPr>
        <a:xfrm>
          <a:off x="5943600" y="3938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02" name="TextBox 201"/>
        <xdr:cNvSpPr txBox="1"/>
      </xdr:nvSpPr>
      <xdr:spPr>
        <a:xfrm>
          <a:off x="5943600" y="3938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03" name="TextBox 202"/>
        <xdr:cNvSpPr txBox="1"/>
      </xdr:nvSpPr>
      <xdr:spPr>
        <a:xfrm>
          <a:off x="5943600" y="3938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04" name="TextBox 203"/>
        <xdr:cNvSpPr txBox="1"/>
      </xdr:nvSpPr>
      <xdr:spPr>
        <a:xfrm>
          <a:off x="5943600" y="3938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05" name="TextBox 204"/>
        <xdr:cNvSpPr txBox="1"/>
      </xdr:nvSpPr>
      <xdr:spPr>
        <a:xfrm>
          <a:off x="5943600" y="39909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06" name="TextBox 205"/>
        <xdr:cNvSpPr txBox="1"/>
      </xdr:nvSpPr>
      <xdr:spPr>
        <a:xfrm>
          <a:off x="5943600" y="43005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07" name="TextBox 206"/>
        <xdr:cNvSpPr txBox="1"/>
      </xdr:nvSpPr>
      <xdr:spPr>
        <a:xfrm>
          <a:off x="5943600" y="43005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08" name="TextBox 207"/>
        <xdr:cNvSpPr txBox="1"/>
      </xdr:nvSpPr>
      <xdr:spPr>
        <a:xfrm>
          <a:off x="5943600" y="43005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09" name="TextBox 208"/>
        <xdr:cNvSpPr txBox="1"/>
      </xdr:nvSpPr>
      <xdr:spPr>
        <a:xfrm>
          <a:off x="5943600" y="43005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10" name="TextBox 209"/>
        <xdr:cNvSpPr txBox="1"/>
      </xdr:nvSpPr>
      <xdr:spPr>
        <a:xfrm>
          <a:off x="5943600" y="43005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11" name="TextBox 210"/>
        <xdr:cNvSpPr txBox="1"/>
      </xdr:nvSpPr>
      <xdr:spPr>
        <a:xfrm>
          <a:off x="5943600" y="43005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12" name="TextBox 211"/>
        <xdr:cNvSpPr txBox="1"/>
      </xdr:nvSpPr>
      <xdr:spPr>
        <a:xfrm>
          <a:off x="5943600" y="43005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13" name="TextBox 212"/>
        <xdr:cNvSpPr txBox="1"/>
      </xdr:nvSpPr>
      <xdr:spPr>
        <a:xfrm>
          <a:off x="5943600" y="43005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14" name="TextBox 213"/>
        <xdr:cNvSpPr txBox="1"/>
      </xdr:nvSpPr>
      <xdr:spPr>
        <a:xfrm>
          <a:off x="5943600" y="46624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15" name="TextBox 214"/>
        <xdr:cNvSpPr txBox="1"/>
      </xdr:nvSpPr>
      <xdr:spPr>
        <a:xfrm>
          <a:off x="5943600" y="46624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16" name="TextBox 215"/>
        <xdr:cNvSpPr txBox="1"/>
      </xdr:nvSpPr>
      <xdr:spPr>
        <a:xfrm>
          <a:off x="5943600" y="46624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17" name="TextBox 216"/>
        <xdr:cNvSpPr txBox="1"/>
      </xdr:nvSpPr>
      <xdr:spPr>
        <a:xfrm>
          <a:off x="5943600" y="46624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18" name="TextBox 217"/>
        <xdr:cNvSpPr txBox="1"/>
      </xdr:nvSpPr>
      <xdr:spPr>
        <a:xfrm>
          <a:off x="5943600" y="46624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19" name="TextBox 218"/>
        <xdr:cNvSpPr txBox="1"/>
      </xdr:nvSpPr>
      <xdr:spPr>
        <a:xfrm>
          <a:off x="5943600" y="46624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20" name="TextBox 219"/>
        <xdr:cNvSpPr txBox="1"/>
      </xdr:nvSpPr>
      <xdr:spPr>
        <a:xfrm>
          <a:off x="5943600" y="46624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21" name="TextBox 220"/>
        <xdr:cNvSpPr txBox="1"/>
      </xdr:nvSpPr>
      <xdr:spPr>
        <a:xfrm>
          <a:off x="5943600" y="46624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22" name="TextBox 221"/>
        <xdr:cNvSpPr txBox="1"/>
      </xdr:nvSpPr>
      <xdr:spPr>
        <a:xfrm>
          <a:off x="5943600" y="47148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23" name="TextBox 222"/>
        <xdr:cNvSpPr txBox="1"/>
      </xdr:nvSpPr>
      <xdr:spPr>
        <a:xfrm>
          <a:off x="5943600" y="5024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24" name="TextBox 223"/>
        <xdr:cNvSpPr txBox="1"/>
      </xdr:nvSpPr>
      <xdr:spPr>
        <a:xfrm>
          <a:off x="5943600" y="5024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25" name="TextBox 224"/>
        <xdr:cNvSpPr txBox="1"/>
      </xdr:nvSpPr>
      <xdr:spPr>
        <a:xfrm>
          <a:off x="5943600" y="5024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26" name="TextBox 225"/>
        <xdr:cNvSpPr txBox="1"/>
      </xdr:nvSpPr>
      <xdr:spPr>
        <a:xfrm>
          <a:off x="5943600" y="5024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27" name="TextBox 226"/>
        <xdr:cNvSpPr txBox="1"/>
      </xdr:nvSpPr>
      <xdr:spPr>
        <a:xfrm>
          <a:off x="5943600" y="5024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28" name="TextBox 227"/>
        <xdr:cNvSpPr txBox="1"/>
      </xdr:nvSpPr>
      <xdr:spPr>
        <a:xfrm>
          <a:off x="5943600" y="5024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29" name="TextBox 228"/>
        <xdr:cNvSpPr txBox="1"/>
      </xdr:nvSpPr>
      <xdr:spPr>
        <a:xfrm>
          <a:off x="5943600" y="5024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30" name="TextBox 229"/>
        <xdr:cNvSpPr txBox="1"/>
      </xdr:nvSpPr>
      <xdr:spPr>
        <a:xfrm>
          <a:off x="5943600" y="5024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31" name="TextBox 230"/>
        <xdr:cNvSpPr txBox="1"/>
      </xdr:nvSpPr>
      <xdr:spPr>
        <a:xfrm>
          <a:off x="5943600" y="25431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32" name="TextBox 231"/>
        <xdr:cNvSpPr txBox="1"/>
      </xdr:nvSpPr>
      <xdr:spPr>
        <a:xfrm>
          <a:off x="5943600" y="217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33" name="TextBox 232"/>
        <xdr:cNvSpPr txBox="1"/>
      </xdr:nvSpPr>
      <xdr:spPr>
        <a:xfrm>
          <a:off x="5943600" y="21621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34" name="TextBox 233"/>
        <xdr:cNvSpPr txBox="1"/>
      </xdr:nvSpPr>
      <xdr:spPr>
        <a:xfrm>
          <a:off x="5943600" y="24717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35" name="TextBox 234"/>
        <xdr:cNvSpPr txBox="1"/>
      </xdr:nvSpPr>
      <xdr:spPr>
        <a:xfrm>
          <a:off x="5943600" y="24717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36" name="TextBox 235"/>
        <xdr:cNvSpPr txBox="1"/>
      </xdr:nvSpPr>
      <xdr:spPr>
        <a:xfrm>
          <a:off x="5943600" y="23050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37" name="TextBox 236"/>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38" name="TextBox 237"/>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39" name="TextBox 238"/>
        <xdr:cNvSpPr txBox="1"/>
      </xdr:nvSpPr>
      <xdr:spPr>
        <a:xfrm>
          <a:off x="5943600" y="23050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40" name="TextBox 239"/>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41" name="TextBox 240"/>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42" name="TextBox 241"/>
        <xdr:cNvSpPr txBox="1"/>
      </xdr:nvSpPr>
      <xdr:spPr>
        <a:xfrm>
          <a:off x="5943600" y="23050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43" name="TextBox 242"/>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44" name="TextBox 243"/>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45" name="TextBox 244"/>
        <xdr:cNvSpPr txBox="1"/>
      </xdr:nvSpPr>
      <xdr:spPr>
        <a:xfrm>
          <a:off x="5943600" y="23050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46" name="TextBox 245"/>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47" name="TextBox 246"/>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48" name="TextBox 247"/>
        <xdr:cNvSpPr txBox="1"/>
      </xdr:nvSpPr>
      <xdr:spPr>
        <a:xfrm>
          <a:off x="5943600" y="23050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49" name="TextBox 248"/>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50" name="TextBox 249"/>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51" name="TextBox 250"/>
        <xdr:cNvSpPr txBox="1"/>
      </xdr:nvSpPr>
      <xdr:spPr>
        <a:xfrm>
          <a:off x="5943600" y="23050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52" name="TextBox 251"/>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53" name="TextBox 252"/>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54" name="TextBox 253"/>
        <xdr:cNvSpPr txBox="1"/>
      </xdr:nvSpPr>
      <xdr:spPr>
        <a:xfrm>
          <a:off x="5943600" y="23050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55" name="TextBox 254"/>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56" name="TextBox 255"/>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57" name="TextBox 256"/>
        <xdr:cNvSpPr txBox="1"/>
      </xdr:nvSpPr>
      <xdr:spPr>
        <a:xfrm>
          <a:off x="5943600" y="23050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58" name="TextBox 257"/>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59" name="TextBox 258"/>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60" name="TextBox 259"/>
        <xdr:cNvSpPr txBox="1"/>
      </xdr:nvSpPr>
      <xdr:spPr>
        <a:xfrm>
          <a:off x="5943600" y="23050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61" name="TextBox 260"/>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62" name="TextBox 261"/>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63" name="TextBox 262"/>
        <xdr:cNvSpPr txBox="1"/>
      </xdr:nvSpPr>
      <xdr:spPr>
        <a:xfrm>
          <a:off x="5943600" y="23050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64" name="TextBox 263"/>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65" name="TextBox 264"/>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66" name="TextBox 265"/>
        <xdr:cNvSpPr txBox="1"/>
      </xdr:nvSpPr>
      <xdr:spPr>
        <a:xfrm>
          <a:off x="5943600" y="23050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67" name="TextBox 266"/>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68" name="TextBox 267"/>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69" name="TextBox 268"/>
        <xdr:cNvSpPr txBox="1"/>
      </xdr:nvSpPr>
      <xdr:spPr>
        <a:xfrm>
          <a:off x="5943600" y="23050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70" name="TextBox 269"/>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71" name="TextBox 270"/>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72" name="TextBox 271"/>
        <xdr:cNvSpPr txBox="1"/>
      </xdr:nvSpPr>
      <xdr:spPr>
        <a:xfrm>
          <a:off x="5943600" y="23050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73" name="TextBox 272"/>
        <xdr:cNvSpPr txBox="1"/>
      </xdr:nvSpPr>
      <xdr:spPr>
        <a:xfrm>
          <a:off x="5943600" y="23050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74" name="TextBox 273"/>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75" name="TextBox 274"/>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76" name="TextBox 275"/>
        <xdr:cNvSpPr txBox="1"/>
      </xdr:nvSpPr>
      <xdr:spPr>
        <a:xfrm>
          <a:off x="5943600" y="25431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77" name="TextBox 276"/>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78" name="TextBox 277"/>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79" name="TextBox 278"/>
        <xdr:cNvSpPr txBox="1"/>
      </xdr:nvSpPr>
      <xdr:spPr>
        <a:xfrm>
          <a:off x="5943600" y="25431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80" name="TextBox 279"/>
        <xdr:cNvSpPr txBox="1"/>
      </xdr:nvSpPr>
      <xdr:spPr>
        <a:xfrm>
          <a:off x="5943600" y="25431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81" name="TextBox 280"/>
        <xdr:cNvSpPr txBox="1"/>
      </xdr:nvSpPr>
      <xdr:spPr>
        <a:xfrm>
          <a:off x="5943600" y="278606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82" name="TextBox 281"/>
        <xdr:cNvSpPr txBox="1"/>
      </xdr:nvSpPr>
      <xdr:spPr>
        <a:xfrm>
          <a:off x="5943600" y="278606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83" name="TextBox 282"/>
        <xdr:cNvSpPr txBox="1"/>
      </xdr:nvSpPr>
      <xdr:spPr>
        <a:xfrm>
          <a:off x="5943600" y="27813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84" name="TextBox 283"/>
        <xdr:cNvSpPr txBox="1"/>
      </xdr:nvSpPr>
      <xdr:spPr>
        <a:xfrm>
          <a:off x="5943600" y="23050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85" name="TextBox 284"/>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86" name="TextBox 285"/>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87" name="TextBox 286"/>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88" name="TextBox 287"/>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89" name="TextBox 288"/>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90" name="TextBox 289"/>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91" name="TextBox 290"/>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92" name="TextBox 291"/>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93" name="TextBox 292"/>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94" name="TextBox 293"/>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95" name="TextBox 294"/>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96" name="TextBox 295"/>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97" name="TextBox 296"/>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98" name="TextBox 297"/>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99" name="TextBox 298"/>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00" name="TextBox 299"/>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01" name="TextBox 300"/>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02" name="TextBox 301"/>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03" name="TextBox 302"/>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04" name="TextBox 303"/>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05" name="TextBox 304"/>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06" name="TextBox 305"/>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07" name="TextBox 306"/>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08" name="TextBox 307"/>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09" name="TextBox 308"/>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10" name="TextBox 309"/>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11" name="TextBox 310"/>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12" name="TextBox 311"/>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13" name="TextBox 312"/>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14" name="TextBox 313"/>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15" name="TextBox 314"/>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16" name="TextBox 315"/>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17" name="TextBox 316"/>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18" name="TextBox 317"/>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19" name="TextBox 318"/>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20" name="TextBox 319"/>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21" name="TextBox 320"/>
        <xdr:cNvSpPr txBox="1"/>
      </xdr:nvSpPr>
      <xdr:spPr>
        <a:xfrm flipH="1">
          <a:off x="5781740" y="24050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22" name="TextBox 321"/>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23" name="TextBox 322"/>
        <xdr:cNvSpPr txBox="1"/>
      </xdr:nvSpPr>
      <xdr:spPr>
        <a:xfrm flipH="1">
          <a:off x="5781740" y="24050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24" name="TextBox 323"/>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25" name="TextBox 324"/>
        <xdr:cNvSpPr txBox="1"/>
      </xdr:nvSpPr>
      <xdr:spPr>
        <a:xfrm flipH="1">
          <a:off x="5781740" y="24050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26" name="TextBox 325"/>
        <xdr:cNvSpPr txBox="1"/>
      </xdr:nvSpPr>
      <xdr:spPr>
        <a:xfrm flipH="1">
          <a:off x="5781740" y="2795587"/>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27" name="TextBox 326"/>
        <xdr:cNvSpPr txBox="1"/>
      </xdr:nvSpPr>
      <xdr:spPr>
        <a:xfrm>
          <a:off x="5943600" y="30194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28" name="TextBox 327"/>
        <xdr:cNvSpPr txBox="1"/>
      </xdr:nvSpPr>
      <xdr:spPr>
        <a:xfrm flipH="1">
          <a:off x="5781740" y="31861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29" name="TextBox 328"/>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30" name="TextBox 329"/>
        <xdr:cNvSpPr txBox="1"/>
      </xdr:nvSpPr>
      <xdr:spPr>
        <a:xfrm flipH="1">
          <a:off x="5781740" y="24050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31" name="TextBox 330"/>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32" name="TextBox 331"/>
        <xdr:cNvSpPr txBox="1"/>
      </xdr:nvSpPr>
      <xdr:spPr>
        <a:xfrm flipH="1">
          <a:off x="5781740" y="24050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33" name="TextBox 332"/>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34" name="TextBox 333"/>
        <xdr:cNvSpPr txBox="1"/>
      </xdr:nvSpPr>
      <xdr:spPr>
        <a:xfrm flipH="1">
          <a:off x="5781740" y="24050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35" name="TextBox 334"/>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36" name="TextBox 335"/>
        <xdr:cNvSpPr txBox="1"/>
      </xdr:nvSpPr>
      <xdr:spPr>
        <a:xfrm flipH="1">
          <a:off x="5781740" y="24050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37" name="TextBox 336"/>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38" name="TextBox 337"/>
        <xdr:cNvSpPr txBox="1"/>
      </xdr:nvSpPr>
      <xdr:spPr>
        <a:xfrm flipH="1">
          <a:off x="5781740" y="24050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39" name="TextBox 338"/>
        <xdr:cNvSpPr txBox="1"/>
      </xdr:nvSpPr>
      <xdr:spPr>
        <a:xfrm>
          <a:off x="5943600" y="23622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40" name="TextBox 339"/>
        <xdr:cNvSpPr txBox="1"/>
      </xdr:nvSpPr>
      <xdr:spPr>
        <a:xfrm flipH="1">
          <a:off x="5781740" y="2528887"/>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41" name="TextBox 340"/>
        <xdr:cNvSpPr txBox="1"/>
      </xdr:nvSpPr>
      <xdr:spPr>
        <a:xfrm>
          <a:off x="5943600" y="23622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42" name="TextBox 341"/>
        <xdr:cNvSpPr txBox="1"/>
      </xdr:nvSpPr>
      <xdr:spPr>
        <a:xfrm flipH="1">
          <a:off x="5781740" y="2528887"/>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43" name="TextBox 342"/>
        <xdr:cNvSpPr txBox="1"/>
      </xdr:nvSpPr>
      <xdr:spPr>
        <a:xfrm>
          <a:off x="5943600" y="29241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44" name="TextBox 343"/>
        <xdr:cNvSpPr txBox="1"/>
      </xdr:nvSpPr>
      <xdr:spPr>
        <a:xfrm flipH="1">
          <a:off x="5781740" y="30908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45" name="TextBox 344"/>
        <xdr:cNvSpPr txBox="1"/>
      </xdr:nvSpPr>
      <xdr:spPr>
        <a:xfrm>
          <a:off x="5943600" y="23622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46" name="TextBox 345"/>
        <xdr:cNvSpPr txBox="1"/>
      </xdr:nvSpPr>
      <xdr:spPr>
        <a:xfrm flipH="1">
          <a:off x="5781740" y="2528887"/>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47" name="TextBox 346"/>
        <xdr:cNvSpPr txBox="1"/>
      </xdr:nvSpPr>
      <xdr:spPr>
        <a:xfrm>
          <a:off x="5943600" y="23622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48" name="TextBox 347"/>
        <xdr:cNvSpPr txBox="1"/>
      </xdr:nvSpPr>
      <xdr:spPr>
        <a:xfrm flipH="1">
          <a:off x="5781740" y="2528887"/>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49" name="TextBox 348"/>
        <xdr:cNvSpPr txBox="1"/>
      </xdr:nvSpPr>
      <xdr:spPr>
        <a:xfrm>
          <a:off x="5943600" y="23622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50" name="TextBox 349"/>
        <xdr:cNvSpPr txBox="1"/>
      </xdr:nvSpPr>
      <xdr:spPr>
        <a:xfrm flipH="1">
          <a:off x="5781740" y="2528887"/>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51" name="TextBox 350"/>
        <xdr:cNvSpPr txBox="1"/>
      </xdr:nvSpPr>
      <xdr:spPr>
        <a:xfrm>
          <a:off x="5943600" y="23622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52" name="TextBox 351"/>
        <xdr:cNvSpPr txBox="1"/>
      </xdr:nvSpPr>
      <xdr:spPr>
        <a:xfrm flipH="1">
          <a:off x="5781740" y="2528887"/>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53" name="TextBox 352"/>
        <xdr:cNvSpPr txBox="1"/>
      </xdr:nvSpPr>
      <xdr:spPr>
        <a:xfrm>
          <a:off x="5943600" y="20859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54" name="TextBox 353"/>
        <xdr:cNvSpPr txBox="1"/>
      </xdr:nvSpPr>
      <xdr:spPr>
        <a:xfrm flipH="1">
          <a:off x="5781740" y="22526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55" name="TextBox 354"/>
        <xdr:cNvSpPr txBox="1"/>
      </xdr:nvSpPr>
      <xdr:spPr>
        <a:xfrm>
          <a:off x="5943600" y="20859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56" name="TextBox 355"/>
        <xdr:cNvSpPr txBox="1"/>
      </xdr:nvSpPr>
      <xdr:spPr>
        <a:xfrm flipH="1">
          <a:off x="5781740" y="22526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57" name="TextBox 356"/>
        <xdr:cNvSpPr txBox="1"/>
      </xdr:nvSpPr>
      <xdr:spPr>
        <a:xfrm>
          <a:off x="5943600" y="20859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58" name="TextBox 357"/>
        <xdr:cNvSpPr txBox="1"/>
      </xdr:nvSpPr>
      <xdr:spPr>
        <a:xfrm flipH="1">
          <a:off x="5781740" y="22526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59" name="TextBox 358"/>
        <xdr:cNvSpPr txBox="1"/>
      </xdr:nvSpPr>
      <xdr:spPr>
        <a:xfrm>
          <a:off x="5943600" y="20859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60" name="TextBox 359"/>
        <xdr:cNvSpPr txBox="1"/>
      </xdr:nvSpPr>
      <xdr:spPr>
        <a:xfrm flipH="1">
          <a:off x="5781740" y="22526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61" name="TextBox 360"/>
        <xdr:cNvSpPr txBox="1"/>
      </xdr:nvSpPr>
      <xdr:spPr>
        <a:xfrm>
          <a:off x="5943600" y="20859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62" name="TextBox 361"/>
        <xdr:cNvSpPr txBox="1"/>
      </xdr:nvSpPr>
      <xdr:spPr>
        <a:xfrm flipH="1">
          <a:off x="5781740" y="22526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63" name="TextBox 362"/>
        <xdr:cNvSpPr txBox="1"/>
      </xdr:nvSpPr>
      <xdr:spPr>
        <a:xfrm>
          <a:off x="5943600" y="20859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64" name="TextBox 363"/>
        <xdr:cNvSpPr txBox="1"/>
      </xdr:nvSpPr>
      <xdr:spPr>
        <a:xfrm flipH="1">
          <a:off x="5781740" y="22526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65" name="TextBox 364"/>
        <xdr:cNvSpPr txBox="1"/>
      </xdr:nvSpPr>
      <xdr:spPr>
        <a:xfrm>
          <a:off x="5943600" y="21240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66" name="TextBox 365"/>
        <xdr:cNvSpPr txBox="1"/>
      </xdr:nvSpPr>
      <xdr:spPr>
        <a:xfrm flipH="1">
          <a:off x="5781740" y="22907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67" name="TextBox 366"/>
        <xdr:cNvSpPr txBox="1"/>
      </xdr:nvSpPr>
      <xdr:spPr>
        <a:xfrm flipH="1">
          <a:off x="5781740" y="22907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68" name="TextBox 367"/>
        <xdr:cNvSpPr txBox="1"/>
      </xdr:nvSpPr>
      <xdr:spPr>
        <a:xfrm>
          <a:off x="5943600" y="25908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69" name="TextBox 368"/>
        <xdr:cNvSpPr txBox="1"/>
      </xdr:nvSpPr>
      <xdr:spPr>
        <a:xfrm flipH="1">
          <a:off x="5781740" y="2757487"/>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70" name="TextBox 369"/>
        <xdr:cNvSpPr txBox="1"/>
      </xdr:nvSpPr>
      <xdr:spPr>
        <a:xfrm>
          <a:off x="5943600" y="21240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71" name="TextBox 370"/>
        <xdr:cNvSpPr txBox="1"/>
      </xdr:nvSpPr>
      <xdr:spPr>
        <a:xfrm flipH="1">
          <a:off x="5781740" y="22907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72" name="TextBox 371"/>
        <xdr:cNvSpPr txBox="1"/>
      </xdr:nvSpPr>
      <xdr:spPr>
        <a:xfrm flipH="1">
          <a:off x="5781740" y="22907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73" name="TextBox 372"/>
        <xdr:cNvSpPr txBox="1"/>
      </xdr:nvSpPr>
      <xdr:spPr>
        <a:xfrm>
          <a:off x="5943600" y="25812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74" name="TextBox 373"/>
        <xdr:cNvSpPr txBox="1"/>
      </xdr:nvSpPr>
      <xdr:spPr>
        <a:xfrm flipH="1">
          <a:off x="5781740" y="27479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75" name="TextBox 374"/>
        <xdr:cNvSpPr txBox="1"/>
      </xdr:nvSpPr>
      <xdr:spPr>
        <a:xfrm>
          <a:off x="5943600" y="21240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76" name="TextBox 375"/>
        <xdr:cNvSpPr txBox="1"/>
      </xdr:nvSpPr>
      <xdr:spPr>
        <a:xfrm flipH="1">
          <a:off x="5781740" y="22907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77" name="TextBox 376"/>
        <xdr:cNvSpPr txBox="1"/>
      </xdr:nvSpPr>
      <xdr:spPr>
        <a:xfrm>
          <a:off x="5943600" y="21240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78" name="TextBox 377"/>
        <xdr:cNvSpPr txBox="1"/>
      </xdr:nvSpPr>
      <xdr:spPr>
        <a:xfrm flipH="1">
          <a:off x="5781740" y="22907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79" name="TextBox 378"/>
        <xdr:cNvSpPr txBox="1"/>
      </xdr:nvSpPr>
      <xdr:spPr>
        <a:xfrm>
          <a:off x="5943600" y="21240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80" name="TextBox 379"/>
        <xdr:cNvSpPr txBox="1"/>
      </xdr:nvSpPr>
      <xdr:spPr>
        <a:xfrm flipH="1">
          <a:off x="5781740" y="22907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81" name="TextBox 380"/>
        <xdr:cNvSpPr txBox="1"/>
      </xdr:nvSpPr>
      <xdr:spPr>
        <a:xfrm>
          <a:off x="5943600" y="21145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82" name="TextBox 381"/>
        <xdr:cNvSpPr txBox="1"/>
      </xdr:nvSpPr>
      <xdr:spPr>
        <a:xfrm flipH="1">
          <a:off x="5781740" y="2281237"/>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83" name="TextBox 382"/>
        <xdr:cNvSpPr txBox="1"/>
      </xdr:nvSpPr>
      <xdr:spPr>
        <a:xfrm>
          <a:off x="5943600" y="21145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84" name="TextBox 383"/>
        <xdr:cNvSpPr txBox="1"/>
      </xdr:nvSpPr>
      <xdr:spPr>
        <a:xfrm flipH="1">
          <a:off x="5781740" y="2281237"/>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85" name="TextBox 384"/>
        <xdr:cNvSpPr txBox="1"/>
      </xdr:nvSpPr>
      <xdr:spPr>
        <a:xfrm>
          <a:off x="5943600" y="21145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86" name="TextBox 385"/>
        <xdr:cNvSpPr txBox="1"/>
      </xdr:nvSpPr>
      <xdr:spPr>
        <a:xfrm flipH="1">
          <a:off x="5781740" y="2281237"/>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87" name="TextBox 386"/>
        <xdr:cNvSpPr txBox="1"/>
      </xdr:nvSpPr>
      <xdr:spPr>
        <a:xfrm>
          <a:off x="5943600" y="21145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88" name="TextBox 387"/>
        <xdr:cNvSpPr txBox="1"/>
      </xdr:nvSpPr>
      <xdr:spPr>
        <a:xfrm flipH="1">
          <a:off x="5781740" y="2281237"/>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89" name="TextBox 388"/>
        <xdr:cNvSpPr txBox="1"/>
      </xdr:nvSpPr>
      <xdr:spPr>
        <a:xfrm>
          <a:off x="5943600" y="21145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90" name="TextBox 389"/>
        <xdr:cNvSpPr txBox="1"/>
      </xdr:nvSpPr>
      <xdr:spPr>
        <a:xfrm flipH="1">
          <a:off x="5781740" y="2281237"/>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91" name="TextBox 390"/>
        <xdr:cNvSpPr txBox="1"/>
      </xdr:nvSpPr>
      <xdr:spPr>
        <a:xfrm flipH="1">
          <a:off x="5781740" y="2281237"/>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92" name="TextBox 391"/>
        <xdr:cNvSpPr txBox="1"/>
      </xdr:nvSpPr>
      <xdr:spPr>
        <a:xfrm>
          <a:off x="5943600" y="25336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93" name="TextBox 392"/>
        <xdr:cNvSpPr txBox="1"/>
      </xdr:nvSpPr>
      <xdr:spPr>
        <a:xfrm flipH="1">
          <a:off x="5781740" y="2700337"/>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94" name="TextBox 393"/>
        <xdr:cNvSpPr txBox="1"/>
      </xdr:nvSpPr>
      <xdr:spPr>
        <a:xfrm>
          <a:off x="5943600" y="21050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95" name="TextBox 394"/>
        <xdr:cNvSpPr txBox="1"/>
      </xdr:nvSpPr>
      <xdr:spPr>
        <a:xfrm>
          <a:off x="5943600" y="21050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96" name="TextBox 395"/>
        <xdr:cNvSpPr txBox="1"/>
      </xdr:nvSpPr>
      <xdr:spPr>
        <a:xfrm flipH="1">
          <a:off x="5781740" y="22717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97" name="TextBox 396"/>
        <xdr:cNvSpPr txBox="1"/>
      </xdr:nvSpPr>
      <xdr:spPr>
        <a:xfrm>
          <a:off x="5943600" y="21050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98" name="TextBox 397"/>
        <xdr:cNvSpPr txBox="1"/>
      </xdr:nvSpPr>
      <xdr:spPr>
        <a:xfrm flipH="1">
          <a:off x="5781740" y="22717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99" name="TextBox 398"/>
        <xdr:cNvSpPr txBox="1"/>
      </xdr:nvSpPr>
      <xdr:spPr>
        <a:xfrm>
          <a:off x="5943600" y="21050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400" name="TextBox 399"/>
        <xdr:cNvSpPr txBox="1"/>
      </xdr:nvSpPr>
      <xdr:spPr>
        <a:xfrm flipH="1">
          <a:off x="5781740" y="22717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01" name="TextBox 400"/>
        <xdr:cNvSpPr txBox="1"/>
      </xdr:nvSpPr>
      <xdr:spPr>
        <a:xfrm>
          <a:off x="5943600" y="21050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402" name="TextBox 401"/>
        <xdr:cNvSpPr txBox="1"/>
      </xdr:nvSpPr>
      <xdr:spPr>
        <a:xfrm flipH="1">
          <a:off x="5781740" y="22717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03" name="TextBox 402"/>
        <xdr:cNvSpPr txBox="1"/>
      </xdr:nvSpPr>
      <xdr:spPr>
        <a:xfrm>
          <a:off x="5943600" y="21050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404" name="TextBox 403"/>
        <xdr:cNvSpPr txBox="1"/>
      </xdr:nvSpPr>
      <xdr:spPr>
        <a:xfrm flipH="1">
          <a:off x="5781740" y="22717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07" name="TextBox 406"/>
        <xdr:cNvSpPr txBox="1"/>
      </xdr:nvSpPr>
      <xdr:spPr>
        <a:xfrm>
          <a:off x="5943600" y="21050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408" name="TextBox 407"/>
        <xdr:cNvSpPr txBox="1"/>
      </xdr:nvSpPr>
      <xdr:spPr>
        <a:xfrm flipH="1">
          <a:off x="5781740" y="22717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09" name="TextBox 408"/>
        <xdr:cNvSpPr txBox="1"/>
      </xdr:nvSpPr>
      <xdr:spPr>
        <a:xfrm>
          <a:off x="5943600" y="21050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410" name="TextBox 409"/>
        <xdr:cNvSpPr txBox="1"/>
      </xdr:nvSpPr>
      <xdr:spPr>
        <a:xfrm flipH="1">
          <a:off x="5781740" y="22717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11" name="TextBox 410"/>
        <xdr:cNvSpPr txBox="1"/>
      </xdr:nvSpPr>
      <xdr:spPr>
        <a:xfrm>
          <a:off x="5943600" y="21050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412" name="TextBox 411"/>
        <xdr:cNvSpPr txBox="1"/>
      </xdr:nvSpPr>
      <xdr:spPr>
        <a:xfrm flipH="1">
          <a:off x="5781740" y="22717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13" name="TextBox 412"/>
        <xdr:cNvSpPr txBox="1"/>
      </xdr:nvSpPr>
      <xdr:spPr>
        <a:xfrm>
          <a:off x="5943600" y="21050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414" name="TextBox 413"/>
        <xdr:cNvSpPr txBox="1"/>
      </xdr:nvSpPr>
      <xdr:spPr>
        <a:xfrm flipH="1">
          <a:off x="5781740" y="22717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15" name="TextBox 414"/>
        <xdr:cNvSpPr txBox="1"/>
      </xdr:nvSpPr>
      <xdr:spPr>
        <a:xfrm>
          <a:off x="5943600" y="21050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416" name="TextBox 415"/>
        <xdr:cNvSpPr txBox="1"/>
      </xdr:nvSpPr>
      <xdr:spPr>
        <a:xfrm flipH="1">
          <a:off x="5781740" y="22717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17" name="TextBox 416"/>
        <xdr:cNvSpPr txBox="1"/>
      </xdr:nvSpPr>
      <xdr:spPr>
        <a:xfrm>
          <a:off x="5943600" y="21050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418" name="TextBox 417"/>
        <xdr:cNvSpPr txBox="1"/>
      </xdr:nvSpPr>
      <xdr:spPr>
        <a:xfrm flipH="1">
          <a:off x="5781740" y="22717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19" name="TextBox 418"/>
        <xdr:cNvSpPr txBox="1"/>
      </xdr:nvSpPr>
      <xdr:spPr>
        <a:xfrm>
          <a:off x="5943600" y="26384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420" name="TextBox 419"/>
        <xdr:cNvSpPr txBox="1"/>
      </xdr:nvSpPr>
      <xdr:spPr>
        <a:xfrm flipH="1">
          <a:off x="5781740" y="28051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21" name="TextBox 420"/>
        <xdr:cNvSpPr txBox="1"/>
      </xdr:nvSpPr>
      <xdr:spPr>
        <a:xfrm>
          <a:off x="5943600" y="21050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422" name="TextBox 421"/>
        <xdr:cNvSpPr txBox="1"/>
      </xdr:nvSpPr>
      <xdr:spPr>
        <a:xfrm flipH="1">
          <a:off x="5781740" y="22717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23" name="TextBox 422"/>
        <xdr:cNvSpPr txBox="1"/>
      </xdr:nvSpPr>
      <xdr:spPr>
        <a:xfrm>
          <a:off x="5943600" y="21050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424" name="TextBox 423"/>
        <xdr:cNvSpPr txBox="1"/>
      </xdr:nvSpPr>
      <xdr:spPr>
        <a:xfrm flipH="1">
          <a:off x="5781740" y="22717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25" name="TextBox 424"/>
        <xdr:cNvSpPr txBox="1"/>
      </xdr:nvSpPr>
      <xdr:spPr>
        <a:xfrm>
          <a:off x="5943600" y="21050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426" name="TextBox 425"/>
        <xdr:cNvSpPr txBox="1"/>
      </xdr:nvSpPr>
      <xdr:spPr>
        <a:xfrm flipH="1">
          <a:off x="5781740" y="22717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27" name="TextBox 426"/>
        <xdr:cNvSpPr txBox="1"/>
      </xdr:nvSpPr>
      <xdr:spPr>
        <a:xfrm>
          <a:off x="5943600" y="26765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428" name="TextBox 427"/>
        <xdr:cNvSpPr txBox="1"/>
      </xdr:nvSpPr>
      <xdr:spPr>
        <a:xfrm flipH="1">
          <a:off x="5781740" y="28432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29" name="TextBox 428"/>
        <xdr:cNvSpPr txBox="1"/>
      </xdr:nvSpPr>
      <xdr:spPr>
        <a:xfrm>
          <a:off x="5943600" y="21050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430" name="TextBox 429"/>
        <xdr:cNvSpPr txBox="1"/>
      </xdr:nvSpPr>
      <xdr:spPr>
        <a:xfrm flipH="1">
          <a:off x="5781740" y="22717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aved.Ghafoory@savethechildren.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M.Mohamed@savethechildren.org"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Javed.Ghafoory@savethechildren.or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aved.Ghafoory@savethechildren.org"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dab.gov.af/en/DAB/curren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image" Target="../media/image2.png"/><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view="pageBreakPreview" topLeftCell="A35" zoomScaleNormal="90" zoomScaleSheetLayoutView="100" workbookViewId="0">
      <selection activeCell="F43" sqref="F43"/>
    </sheetView>
  </sheetViews>
  <sheetFormatPr defaultColWidth="9.140625" defaultRowHeight="12.75" x14ac:dyDescent="0.2"/>
  <cols>
    <col min="1" max="1" width="9.7109375" style="273" customWidth="1"/>
    <col min="2" max="2" width="45.140625" style="273" customWidth="1"/>
    <col min="3" max="3" width="12.5703125" style="273" customWidth="1"/>
    <col min="4" max="4" width="11" style="273" customWidth="1"/>
    <col min="5" max="5" width="10" style="273" customWidth="1"/>
    <col min="6" max="6" width="16.28515625" style="273" customWidth="1"/>
    <col min="7" max="7" width="18.42578125" style="273" customWidth="1"/>
    <col min="8" max="8" width="13.28515625" style="273" customWidth="1"/>
    <col min="9" max="9" width="12.140625" style="273" customWidth="1"/>
    <col min="10" max="10" width="4.7109375" style="273" customWidth="1"/>
    <col min="11" max="16384" width="9.140625" style="273"/>
  </cols>
  <sheetData>
    <row r="1" spans="1:11" s="269" customFormat="1" ht="21" customHeight="1" x14ac:dyDescent="0.2">
      <c r="A1" s="2" t="s">
        <v>87</v>
      </c>
      <c r="B1" s="268"/>
      <c r="C1" s="268"/>
      <c r="D1" s="4"/>
      <c r="E1" s="4"/>
      <c r="F1" s="4"/>
      <c r="G1" s="4"/>
      <c r="H1" s="32" t="s">
        <v>254</v>
      </c>
    </row>
    <row r="2" spans="1:11" ht="9.9499999999999993" customHeight="1" x14ac:dyDescent="0.2">
      <c r="A2" s="270"/>
      <c r="B2" s="271"/>
      <c r="C2" s="271"/>
      <c r="D2" s="272"/>
      <c r="E2" s="272"/>
      <c r="F2" s="272"/>
      <c r="G2" s="272"/>
      <c r="H2" s="272"/>
      <c r="I2" s="272"/>
    </row>
    <row r="3" spans="1:11" ht="81" customHeight="1" x14ac:dyDescent="0.2">
      <c r="A3" s="517" t="s">
        <v>255</v>
      </c>
      <c r="B3" s="517"/>
      <c r="C3" s="517"/>
      <c r="D3" s="517"/>
      <c r="E3" s="517"/>
      <c r="F3" s="517"/>
      <c r="G3" s="517"/>
      <c r="H3" s="517"/>
      <c r="I3" s="11"/>
    </row>
    <row r="4" spans="1:11" ht="9.9499999999999993" customHeight="1" thickBot="1" x14ac:dyDescent="0.25"/>
    <row r="5" spans="1:11" s="278" customFormat="1" ht="18" customHeight="1" thickBot="1" x14ac:dyDescent="0.25">
      <c r="A5" s="518" t="s">
        <v>256</v>
      </c>
      <c r="B5" s="274"/>
      <c r="C5" s="275"/>
      <c r="D5" s="276" t="s">
        <v>257</v>
      </c>
      <c r="E5" s="277"/>
      <c r="F5" s="521">
        <v>42459</v>
      </c>
      <c r="G5" s="521"/>
      <c r="H5" s="522"/>
    </row>
    <row r="6" spans="1:11" s="278" customFormat="1" ht="43.5" customHeight="1" x14ac:dyDescent="0.2">
      <c r="A6" s="519"/>
      <c r="B6" s="155" t="s">
        <v>367</v>
      </c>
      <c r="C6" s="279"/>
      <c r="D6" s="79" t="s">
        <v>258</v>
      </c>
      <c r="E6" s="281"/>
      <c r="F6" s="521">
        <v>42460</v>
      </c>
      <c r="G6" s="521"/>
      <c r="H6" s="522"/>
    </row>
    <row r="7" spans="1:11" s="278" customFormat="1" ht="27" customHeight="1" thickBot="1" x14ac:dyDescent="0.25">
      <c r="A7" s="520"/>
      <c r="B7" s="282"/>
      <c r="C7" s="283"/>
      <c r="D7" s="523" t="s">
        <v>259</v>
      </c>
      <c r="E7" s="524"/>
      <c r="F7" s="525" t="s">
        <v>322</v>
      </c>
      <c r="G7" s="526"/>
      <c r="H7" s="527"/>
    </row>
    <row r="8" spans="1:11" s="278" customFormat="1" ht="6.75" customHeight="1" thickBot="1" x14ac:dyDescent="0.25">
      <c r="B8" s="178"/>
      <c r="C8" s="178"/>
      <c r="D8" s="178"/>
    </row>
    <row r="9" spans="1:11" s="287" customFormat="1" ht="18" customHeight="1" x14ac:dyDescent="0.2">
      <c r="A9" s="284" t="s">
        <v>260</v>
      </c>
      <c r="B9" s="285"/>
      <c r="C9" s="285"/>
      <c r="D9" s="284" t="s">
        <v>261</v>
      </c>
      <c r="E9" s="285"/>
      <c r="F9" s="285"/>
      <c r="G9" s="285"/>
      <c r="H9" s="286"/>
      <c r="J9" s="288"/>
      <c r="K9" s="288"/>
    </row>
    <row r="10" spans="1:11" s="278" customFormat="1" ht="25.5" x14ac:dyDescent="0.2">
      <c r="A10" s="289" t="s">
        <v>262</v>
      </c>
      <c r="B10" s="422"/>
      <c r="C10" s="421"/>
      <c r="D10" s="290" t="s">
        <v>263</v>
      </c>
      <c r="E10" s="529" t="s">
        <v>244</v>
      </c>
      <c r="F10" s="530"/>
      <c r="G10" s="530"/>
      <c r="H10" s="531"/>
      <c r="J10" s="423"/>
      <c r="K10" s="423"/>
    </row>
    <row r="11" spans="1:11" s="278" customFormat="1" ht="18" customHeight="1" x14ac:dyDescent="0.2">
      <c r="A11" s="291" t="s">
        <v>264</v>
      </c>
      <c r="B11" s="422"/>
      <c r="C11" s="421"/>
      <c r="D11" s="292" t="s">
        <v>264</v>
      </c>
      <c r="E11" s="532" t="s">
        <v>265</v>
      </c>
      <c r="F11" s="530"/>
      <c r="G11" s="530"/>
      <c r="H11" s="531"/>
      <c r="J11" s="423"/>
      <c r="K11" s="423"/>
    </row>
    <row r="12" spans="1:11" s="278" customFormat="1" ht="18" customHeight="1" x14ac:dyDescent="0.2">
      <c r="A12" s="291" t="s">
        <v>266</v>
      </c>
      <c r="B12" s="422"/>
      <c r="C12" s="421"/>
      <c r="D12" s="292" t="s">
        <v>266</v>
      </c>
      <c r="E12" s="529"/>
      <c r="F12" s="530"/>
      <c r="G12" s="530"/>
      <c r="H12" s="531"/>
      <c r="J12" s="423"/>
      <c r="K12" s="423"/>
    </row>
    <row r="13" spans="1:11" s="278" customFormat="1" ht="18" customHeight="1" x14ac:dyDescent="0.2">
      <c r="A13" s="291" t="s">
        <v>267</v>
      </c>
      <c r="B13" s="422"/>
      <c r="C13" s="421"/>
      <c r="D13" s="292" t="s">
        <v>267</v>
      </c>
      <c r="E13" s="529"/>
      <c r="F13" s="530"/>
      <c r="G13" s="530"/>
      <c r="H13" s="531"/>
      <c r="J13" s="423"/>
      <c r="K13" s="423"/>
    </row>
    <row r="14" spans="1:11" s="278" customFormat="1" ht="18" customHeight="1" x14ac:dyDescent="0.2">
      <c r="A14" s="291" t="s">
        <v>268</v>
      </c>
      <c r="B14" s="422"/>
      <c r="C14" s="421"/>
      <c r="D14" s="292" t="s">
        <v>268</v>
      </c>
      <c r="E14" s="529">
        <v>799560156</v>
      </c>
      <c r="F14" s="530"/>
      <c r="G14" s="530"/>
      <c r="H14" s="531"/>
      <c r="J14" s="423"/>
      <c r="K14" s="423"/>
    </row>
    <row r="15" spans="1:11" s="278" customFormat="1" ht="18" customHeight="1" thickBot="1" x14ac:dyDescent="0.25">
      <c r="A15" s="293" t="s">
        <v>269</v>
      </c>
      <c r="B15" s="294"/>
      <c r="C15" s="294"/>
      <c r="D15" s="295" t="s">
        <v>269</v>
      </c>
      <c r="E15" s="533" t="s">
        <v>270</v>
      </c>
      <c r="F15" s="534"/>
      <c r="G15" s="534"/>
      <c r="H15" s="535"/>
      <c r="J15" s="423"/>
      <c r="K15" s="423"/>
    </row>
    <row r="16" spans="1:11" ht="9.9499999999999993" customHeight="1" thickBot="1" x14ac:dyDescent="0.25">
      <c r="A16" s="296"/>
      <c r="B16" s="297"/>
      <c r="C16" s="296"/>
      <c r="F16" s="298"/>
    </row>
    <row r="17" spans="1:9" s="300" customFormat="1" ht="18" customHeight="1" x14ac:dyDescent="0.2">
      <c r="A17" s="276" t="s">
        <v>271</v>
      </c>
      <c r="B17" s="277"/>
      <c r="C17" s="536" t="s">
        <v>272</v>
      </c>
      <c r="D17" s="537"/>
      <c r="E17" s="537"/>
      <c r="F17" s="537"/>
      <c r="G17" s="537"/>
      <c r="H17" s="538"/>
      <c r="I17" s="299"/>
    </row>
    <row r="18" spans="1:9" s="300" customFormat="1" ht="18" customHeight="1" x14ac:dyDescent="0.2">
      <c r="A18" s="280" t="s">
        <v>273</v>
      </c>
      <c r="B18" s="301"/>
      <c r="C18" s="529" t="s">
        <v>274</v>
      </c>
      <c r="D18" s="530"/>
      <c r="E18" s="530"/>
      <c r="F18" s="530"/>
      <c r="G18" s="530"/>
      <c r="H18" s="531"/>
      <c r="I18" s="302"/>
    </row>
    <row r="19" spans="1:9" ht="18" customHeight="1" x14ac:dyDescent="0.2">
      <c r="A19" s="280" t="s">
        <v>275</v>
      </c>
      <c r="B19" s="301"/>
      <c r="C19" s="529" t="s">
        <v>276</v>
      </c>
      <c r="D19" s="530"/>
      <c r="E19" s="530"/>
      <c r="F19" s="530"/>
      <c r="G19" s="530"/>
      <c r="H19" s="531"/>
      <c r="I19" s="302"/>
    </row>
    <row r="20" spans="1:9" ht="18" customHeight="1" thickBot="1" x14ac:dyDescent="0.25">
      <c r="A20" s="303" t="s">
        <v>245</v>
      </c>
      <c r="B20" s="304"/>
      <c r="C20" s="533"/>
      <c r="D20" s="534"/>
      <c r="E20" s="534"/>
      <c r="F20" s="534"/>
      <c r="G20" s="534"/>
      <c r="H20" s="535"/>
    </row>
    <row r="21" spans="1:9" ht="9.75" customHeight="1" thickBot="1" x14ac:dyDescent="0.25">
      <c r="A21" s="178"/>
      <c r="B21" s="298"/>
      <c r="C21" s="288"/>
      <c r="D21" s="298"/>
      <c r="E21" s="298"/>
      <c r="F21" s="298"/>
    </row>
    <row r="22" spans="1:9" ht="15.75" customHeight="1" thickBot="1" x14ac:dyDescent="0.25">
      <c r="A22" s="296"/>
      <c r="B22" s="296"/>
      <c r="C22" s="296"/>
      <c r="D22" s="296"/>
      <c r="E22" s="539" t="s">
        <v>278</v>
      </c>
      <c r="F22" s="540"/>
      <c r="G22" s="540"/>
      <c r="H22" s="541"/>
    </row>
    <row r="23" spans="1:9" s="287" customFormat="1" ht="45" customHeight="1" x14ac:dyDescent="0.2">
      <c r="A23" s="33" t="s">
        <v>279</v>
      </c>
      <c r="B23" s="305" t="s">
        <v>57</v>
      </c>
      <c r="C23" s="34" t="s">
        <v>17</v>
      </c>
      <c r="D23" s="306" t="s">
        <v>247</v>
      </c>
      <c r="E23" s="307" t="s">
        <v>8</v>
      </c>
      <c r="F23" s="308" t="s">
        <v>295</v>
      </c>
      <c r="G23" s="308" t="s">
        <v>280</v>
      </c>
      <c r="H23" s="309" t="s">
        <v>281</v>
      </c>
    </row>
    <row r="24" spans="1:9" s="377" customFormat="1" ht="39" customHeight="1" x14ac:dyDescent="0.2">
      <c r="A24" s="358">
        <v>1</v>
      </c>
      <c r="B24" s="419" t="s">
        <v>345</v>
      </c>
      <c r="C24" s="358" t="s">
        <v>313</v>
      </c>
      <c r="D24" s="358">
        <v>840</v>
      </c>
      <c r="E24" s="310" t="s">
        <v>319</v>
      </c>
      <c r="F24" s="375">
        <v>10</v>
      </c>
      <c r="G24" s="375">
        <f>D24*F24</f>
        <v>8400</v>
      </c>
      <c r="H24" s="376"/>
    </row>
    <row r="25" spans="1:9" s="377" customFormat="1" ht="39" customHeight="1" x14ac:dyDescent="0.2">
      <c r="A25" s="358">
        <v>2</v>
      </c>
      <c r="B25" s="419" t="s">
        <v>346</v>
      </c>
      <c r="C25" s="358" t="s">
        <v>363</v>
      </c>
      <c r="D25" s="358">
        <v>840</v>
      </c>
      <c r="E25" s="310" t="s">
        <v>319</v>
      </c>
      <c r="F25" s="375">
        <v>6</v>
      </c>
      <c r="G25" s="375">
        <f t="shared" ref="G25:G42" si="0">D25*F25</f>
        <v>5040</v>
      </c>
      <c r="H25" s="376"/>
    </row>
    <row r="26" spans="1:9" s="377" customFormat="1" ht="39" customHeight="1" x14ac:dyDescent="0.3">
      <c r="A26" s="358">
        <v>3</v>
      </c>
      <c r="B26" s="420" t="s">
        <v>347</v>
      </c>
      <c r="C26" s="358" t="s">
        <v>363</v>
      </c>
      <c r="D26" s="358">
        <v>840</v>
      </c>
      <c r="E26" s="310" t="s">
        <v>319</v>
      </c>
      <c r="F26" s="375">
        <v>5</v>
      </c>
      <c r="G26" s="375">
        <f t="shared" si="0"/>
        <v>4200</v>
      </c>
      <c r="H26" s="376"/>
    </row>
    <row r="27" spans="1:9" s="377" customFormat="1" ht="39" customHeight="1" x14ac:dyDescent="0.2">
      <c r="A27" s="358">
        <v>4</v>
      </c>
      <c r="B27" s="419" t="s">
        <v>348</v>
      </c>
      <c r="C27" s="358" t="s">
        <v>363</v>
      </c>
      <c r="D27" s="358">
        <v>1680</v>
      </c>
      <c r="E27" s="310" t="s">
        <v>319</v>
      </c>
      <c r="F27" s="375">
        <v>4</v>
      </c>
      <c r="G27" s="375">
        <f t="shared" si="0"/>
        <v>6720</v>
      </c>
      <c r="H27" s="376"/>
    </row>
    <row r="28" spans="1:9" s="377" customFormat="1" ht="39" customHeight="1" x14ac:dyDescent="0.2">
      <c r="A28" s="358">
        <v>5</v>
      </c>
      <c r="B28" s="419" t="s">
        <v>349</v>
      </c>
      <c r="C28" s="358" t="s">
        <v>363</v>
      </c>
      <c r="D28" s="358">
        <v>840</v>
      </c>
      <c r="E28" s="310" t="s">
        <v>319</v>
      </c>
      <c r="F28" s="375">
        <v>5</v>
      </c>
      <c r="G28" s="375">
        <f t="shared" si="0"/>
        <v>4200</v>
      </c>
      <c r="H28" s="376"/>
    </row>
    <row r="29" spans="1:9" s="377" customFormat="1" ht="39" customHeight="1" x14ac:dyDescent="0.2">
      <c r="A29" s="358">
        <v>6</v>
      </c>
      <c r="B29" s="419" t="s">
        <v>350</v>
      </c>
      <c r="C29" s="358" t="s">
        <v>363</v>
      </c>
      <c r="D29" s="358">
        <v>840</v>
      </c>
      <c r="E29" s="310" t="s">
        <v>319</v>
      </c>
      <c r="F29" s="375">
        <v>4</v>
      </c>
      <c r="G29" s="375">
        <f t="shared" si="0"/>
        <v>3360</v>
      </c>
      <c r="H29" s="376"/>
    </row>
    <row r="30" spans="1:9" s="377" customFormat="1" ht="39" customHeight="1" x14ac:dyDescent="0.2">
      <c r="A30" s="358">
        <v>7</v>
      </c>
      <c r="B30" s="419" t="s">
        <v>351</v>
      </c>
      <c r="C30" s="358" t="s">
        <v>363</v>
      </c>
      <c r="D30" s="358">
        <v>1680</v>
      </c>
      <c r="E30" s="310" t="s">
        <v>319</v>
      </c>
      <c r="F30" s="375">
        <v>5</v>
      </c>
      <c r="G30" s="375">
        <f t="shared" si="0"/>
        <v>8400</v>
      </c>
      <c r="H30" s="376"/>
    </row>
    <row r="31" spans="1:9" s="377" customFormat="1" ht="39" customHeight="1" x14ac:dyDescent="0.2">
      <c r="A31" s="358">
        <v>8</v>
      </c>
      <c r="B31" s="419" t="s">
        <v>356</v>
      </c>
      <c r="C31" s="358" t="s">
        <v>311</v>
      </c>
      <c r="D31" s="358">
        <v>840</v>
      </c>
      <c r="E31" s="310" t="s">
        <v>319</v>
      </c>
      <c r="F31" s="375">
        <v>20</v>
      </c>
      <c r="G31" s="375">
        <f t="shared" si="0"/>
        <v>16800</v>
      </c>
      <c r="H31" s="376"/>
    </row>
    <row r="32" spans="1:9" s="377" customFormat="1" ht="60" customHeight="1" x14ac:dyDescent="0.2">
      <c r="A32" s="358">
        <v>9</v>
      </c>
      <c r="B32" s="419" t="s">
        <v>361</v>
      </c>
      <c r="C32" s="358" t="s">
        <v>363</v>
      </c>
      <c r="D32" s="358">
        <v>3360</v>
      </c>
      <c r="E32" s="310" t="s">
        <v>319</v>
      </c>
      <c r="F32" s="375">
        <v>20</v>
      </c>
      <c r="G32" s="375">
        <f t="shared" si="0"/>
        <v>67200</v>
      </c>
      <c r="H32" s="376"/>
    </row>
    <row r="33" spans="1:9" s="377" customFormat="1" ht="49.5" customHeight="1" x14ac:dyDescent="0.2">
      <c r="A33" s="358">
        <v>10</v>
      </c>
      <c r="B33" s="419" t="s">
        <v>352</v>
      </c>
      <c r="C33" s="358" t="s">
        <v>363</v>
      </c>
      <c r="D33" s="358">
        <v>1680</v>
      </c>
      <c r="E33" s="310" t="s">
        <v>319</v>
      </c>
      <c r="F33" s="375">
        <v>20</v>
      </c>
      <c r="G33" s="375">
        <f t="shared" si="0"/>
        <v>33600</v>
      </c>
      <c r="H33" s="376"/>
    </row>
    <row r="34" spans="1:9" s="377" customFormat="1" ht="39" customHeight="1" x14ac:dyDescent="0.2">
      <c r="A34" s="358">
        <v>11</v>
      </c>
      <c r="B34" s="419" t="s">
        <v>357</v>
      </c>
      <c r="C34" s="358" t="s">
        <v>313</v>
      </c>
      <c r="D34" s="358">
        <v>21</v>
      </c>
      <c r="E34" s="310" t="s">
        <v>319</v>
      </c>
      <c r="F34" s="375">
        <v>20</v>
      </c>
      <c r="G34" s="375">
        <f t="shared" si="0"/>
        <v>420</v>
      </c>
      <c r="H34" s="376"/>
    </row>
    <row r="35" spans="1:9" s="377" customFormat="1" ht="39" customHeight="1" x14ac:dyDescent="0.2">
      <c r="A35" s="358">
        <v>12</v>
      </c>
      <c r="B35" s="419" t="s">
        <v>362</v>
      </c>
      <c r="C35" s="358" t="s">
        <v>364</v>
      </c>
      <c r="D35" s="358">
        <v>14</v>
      </c>
      <c r="E35" s="310" t="s">
        <v>319</v>
      </c>
      <c r="F35" s="375">
        <v>220</v>
      </c>
      <c r="G35" s="375">
        <f t="shared" si="0"/>
        <v>3080</v>
      </c>
      <c r="H35" s="376"/>
    </row>
    <row r="36" spans="1:9" s="377" customFormat="1" ht="39" customHeight="1" x14ac:dyDescent="0.2">
      <c r="A36" s="358">
        <v>13</v>
      </c>
      <c r="B36" s="419" t="s">
        <v>353</v>
      </c>
      <c r="C36" s="358" t="s">
        <v>365</v>
      </c>
      <c r="D36" s="358">
        <v>700</v>
      </c>
      <c r="E36" s="310" t="s">
        <v>319</v>
      </c>
      <c r="F36" s="375">
        <v>3</v>
      </c>
      <c r="G36" s="375">
        <f t="shared" si="0"/>
        <v>2100</v>
      </c>
      <c r="H36" s="376"/>
    </row>
    <row r="37" spans="1:9" s="377" customFormat="1" ht="39" customHeight="1" x14ac:dyDescent="0.2">
      <c r="A37" s="358">
        <v>14</v>
      </c>
      <c r="B37" s="419" t="s">
        <v>358</v>
      </c>
      <c r="C37" s="358" t="s">
        <v>365</v>
      </c>
      <c r="D37" s="358">
        <v>500</v>
      </c>
      <c r="E37" s="310" t="s">
        <v>319</v>
      </c>
      <c r="F37" s="375">
        <v>9</v>
      </c>
      <c r="G37" s="375">
        <f t="shared" si="0"/>
        <v>4500</v>
      </c>
      <c r="H37" s="376"/>
    </row>
    <row r="38" spans="1:9" s="377" customFormat="1" ht="39" customHeight="1" x14ac:dyDescent="0.2">
      <c r="A38" s="358">
        <v>15</v>
      </c>
      <c r="B38" s="419" t="s">
        <v>354</v>
      </c>
      <c r="C38" s="358" t="s">
        <v>366</v>
      </c>
      <c r="D38" s="358">
        <v>21</v>
      </c>
      <c r="E38" s="310" t="s">
        <v>319</v>
      </c>
      <c r="F38" s="375">
        <v>20</v>
      </c>
      <c r="G38" s="375">
        <f t="shared" si="0"/>
        <v>420</v>
      </c>
      <c r="H38" s="376"/>
    </row>
    <row r="39" spans="1:9" s="377" customFormat="1" ht="39" customHeight="1" x14ac:dyDescent="0.2">
      <c r="A39" s="358">
        <v>16</v>
      </c>
      <c r="B39" s="419" t="s">
        <v>359</v>
      </c>
      <c r="C39" s="358" t="s">
        <v>363</v>
      </c>
      <c r="D39" s="358">
        <v>14</v>
      </c>
      <c r="E39" s="310" t="s">
        <v>319</v>
      </c>
      <c r="F39" s="375">
        <v>20</v>
      </c>
      <c r="G39" s="375">
        <f t="shared" si="0"/>
        <v>280</v>
      </c>
      <c r="H39" s="376"/>
    </row>
    <row r="40" spans="1:9" s="377" customFormat="1" ht="39" customHeight="1" x14ac:dyDescent="0.2">
      <c r="A40" s="358">
        <v>17</v>
      </c>
      <c r="B40" s="419" t="s">
        <v>360</v>
      </c>
      <c r="C40" s="358" t="s">
        <v>363</v>
      </c>
      <c r="D40" s="358">
        <v>4</v>
      </c>
      <c r="E40" s="310" t="s">
        <v>319</v>
      </c>
      <c r="F40" s="375">
        <v>30</v>
      </c>
      <c r="G40" s="375">
        <f t="shared" si="0"/>
        <v>120</v>
      </c>
      <c r="H40" s="376"/>
    </row>
    <row r="41" spans="1:9" s="377" customFormat="1" ht="39" customHeight="1" x14ac:dyDescent="0.2">
      <c r="A41" s="358">
        <v>18</v>
      </c>
      <c r="B41" s="419" t="s">
        <v>355</v>
      </c>
      <c r="C41" s="358" t="s">
        <v>365</v>
      </c>
      <c r="D41" s="358">
        <v>700</v>
      </c>
      <c r="E41" s="310" t="s">
        <v>319</v>
      </c>
      <c r="F41" s="375">
        <v>2</v>
      </c>
      <c r="G41" s="375">
        <f t="shared" si="0"/>
        <v>1400</v>
      </c>
      <c r="H41" s="376"/>
    </row>
    <row r="42" spans="1:9" s="377" customFormat="1" ht="39" customHeight="1" x14ac:dyDescent="0.2">
      <c r="A42" s="358">
        <v>19</v>
      </c>
      <c r="B42" s="419" t="s">
        <v>344</v>
      </c>
      <c r="C42" s="358" t="s">
        <v>318</v>
      </c>
      <c r="D42" s="358">
        <v>420</v>
      </c>
      <c r="E42" s="310" t="s">
        <v>319</v>
      </c>
      <c r="F42" s="375">
        <v>125</v>
      </c>
      <c r="G42" s="375">
        <f t="shared" si="0"/>
        <v>52500</v>
      </c>
      <c r="H42" s="376"/>
    </row>
    <row r="43" spans="1:9" ht="33.75" customHeight="1" x14ac:dyDescent="0.2">
      <c r="A43" s="528"/>
      <c r="B43" s="528"/>
      <c r="C43" s="528"/>
      <c r="F43" s="312" t="s">
        <v>283</v>
      </c>
      <c r="G43" s="314">
        <f>SUM(G24:G42)</f>
        <v>222740</v>
      </c>
      <c r="H43" s="297"/>
    </row>
    <row r="44" spans="1:9" ht="33.75" customHeight="1" x14ac:dyDescent="0.2">
      <c r="A44" s="528"/>
      <c r="B44" s="528"/>
      <c r="C44" s="528"/>
      <c r="F44" s="312" t="s">
        <v>284</v>
      </c>
      <c r="G44" s="316"/>
      <c r="H44" s="297"/>
    </row>
    <row r="45" spans="1:9" ht="33.75" customHeight="1" thickBot="1" x14ac:dyDescent="0.25">
      <c r="C45" s="315"/>
      <c r="F45" s="312" t="s">
        <v>285</v>
      </c>
      <c r="G45" s="317"/>
      <c r="H45" s="297"/>
    </row>
    <row r="46" spans="1:9" ht="33.75" customHeight="1" thickBot="1" x14ac:dyDescent="0.25">
      <c r="A46" s="318" t="s">
        <v>286</v>
      </c>
      <c r="B46" s="319"/>
      <c r="C46" s="315"/>
      <c r="F46" s="312" t="s">
        <v>251</v>
      </c>
      <c r="G46" s="320">
        <f>IF(SUM(G43:G45)=0,"",SUM(G43:G45))</f>
        <v>222740</v>
      </c>
      <c r="H46" s="297"/>
    </row>
    <row r="47" spans="1:9" ht="18" customHeight="1" x14ac:dyDescent="0.2">
      <c r="A47" s="321" t="s">
        <v>287</v>
      </c>
      <c r="B47" s="322"/>
      <c r="C47" s="542"/>
      <c r="D47" s="543"/>
      <c r="E47" s="544"/>
      <c r="G47" s="323"/>
      <c r="H47" s="298"/>
      <c r="I47" s="297"/>
    </row>
    <row r="48" spans="1:9" ht="18" customHeight="1" x14ac:dyDescent="0.2">
      <c r="A48" s="324" t="s">
        <v>288</v>
      </c>
      <c r="B48" s="325"/>
      <c r="C48" s="529"/>
      <c r="D48" s="530"/>
      <c r="E48" s="531"/>
      <c r="F48" s="298"/>
      <c r="G48" s="298"/>
      <c r="H48" s="298"/>
      <c r="I48" s="298"/>
    </row>
    <row r="49" spans="1:9" ht="18" customHeight="1" x14ac:dyDescent="0.2">
      <c r="A49" s="324" t="s">
        <v>289</v>
      </c>
      <c r="B49" s="325"/>
      <c r="C49" s="529"/>
      <c r="D49" s="530"/>
      <c r="E49" s="531"/>
      <c r="F49" s="298"/>
      <c r="G49" s="298"/>
      <c r="H49" s="298"/>
      <c r="I49" s="298"/>
    </row>
    <row r="50" spans="1:9" ht="18" customHeight="1" thickBot="1" x14ac:dyDescent="0.25">
      <c r="A50" s="326" t="s">
        <v>290</v>
      </c>
      <c r="B50" s="327"/>
      <c r="C50" s="533"/>
      <c r="D50" s="534"/>
      <c r="E50" s="535"/>
      <c r="F50" s="298"/>
      <c r="G50" s="298"/>
      <c r="H50" s="298"/>
      <c r="I50" s="298"/>
    </row>
    <row r="51" spans="1:9" ht="9.9499999999999993" customHeight="1" thickBot="1" x14ac:dyDescent="0.25">
      <c r="A51" s="323"/>
      <c r="B51" s="298"/>
      <c r="C51" s="298"/>
      <c r="D51" s="298"/>
      <c r="E51" s="298"/>
      <c r="F51" s="298"/>
      <c r="G51" s="298"/>
      <c r="H51" s="328"/>
      <c r="I51" s="298"/>
    </row>
    <row r="52" spans="1:9" s="287" customFormat="1" ht="18" customHeight="1" thickBot="1" x14ac:dyDescent="0.25">
      <c r="A52" s="329" t="s">
        <v>291</v>
      </c>
      <c r="B52" s="330"/>
      <c r="C52" s="331"/>
      <c r="D52" s="332" t="s">
        <v>292</v>
      </c>
      <c r="E52" s="330"/>
      <c r="F52" s="330"/>
      <c r="G52" s="330"/>
      <c r="H52" s="333"/>
    </row>
    <row r="53" spans="1:9" s="287" customFormat="1" ht="22.5" customHeight="1" x14ac:dyDescent="0.2">
      <c r="A53" s="334" t="s">
        <v>155</v>
      </c>
      <c r="B53" s="545"/>
      <c r="C53" s="546"/>
      <c r="D53" s="547"/>
      <c r="E53" s="548"/>
      <c r="F53" s="548"/>
      <c r="G53" s="548"/>
      <c r="H53" s="549"/>
    </row>
    <row r="54" spans="1:9" s="287" customFormat="1" ht="22.5" customHeight="1" x14ac:dyDescent="0.2">
      <c r="A54" s="335" t="s">
        <v>293</v>
      </c>
      <c r="B54" s="556"/>
      <c r="C54" s="557"/>
      <c r="D54" s="550"/>
      <c r="E54" s="551"/>
      <c r="F54" s="551"/>
      <c r="G54" s="551"/>
      <c r="H54" s="552"/>
    </row>
    <row r="55" spans="1:9" s="287" customFormat="1" ht="22.5" customHeight="1" thickBot="1" x14ac:dyDescent="0.25">
      <c r="A55" s="336" t="s">
        <v>157</v>
      </c>
      <c r="B55" s="558"/>
      <c r="C55" s="559"/>
      <c r="D55" s="553"/>
      <c r="E55" s="554"/>
      <c r="F55" s="554"/>
      <c r="G55" s="554"/>
      <c r="H55" s="555"/>
    </row>
    <row r="56" spans="1:9" s="287" customFormat="1" ht="18" customHeight="1" x14ac:dyDescent="0.2">
      <c r="A56" s="337"/>
      <c r="B56" s="300"/>
    </row>
    <row r="57" spans="1:9" ht="18" customHeight="1" x14ac:dyDescent="0.2"/>
    <row r="58" spans="1:9" ht="18" customHeight="1" x14ac:dyDescent="0.2">
      <c r="G58" s="273">
        <v>15730</v>
      </c>
    </row>
    <row r="59" spans="1:9" ht="18" customHeight="1" x14ac:dyDescent="0.2">
      <c r="G59" s="273">
        <v>17200</v>
      </c>
    </row>
    <row r="60" spans="1:9" x14ac:dyDescent="0.2">
      <c r="G60" s="273">
        <v>7140</v>
      </c>
    </row>
    <row r="61" spans="1:9" x14ac:dyDescent="0.2">
      <c r="G61" s="273">
        <v>18800</v>
      </c>
    </row>
    <row r="62" spans="1:9" x14ac:dyDescent="0.2">
      <c r="G62" s="273">
        <v>9100</v>
      </c>
    </row>
  </sheetData>
  <mergeCells count="26">
    <mergeCell ref="C47:E47"/>
    <mergeCell ref="C48:E48"/>
    <mergeCell ref="C49:E49"/>
    <mergeCell ref="C50:E50"/>
    <mergeCell ref="B53:C53"/>
    <mergeCell ref="D53:H55"/>
    <mergeCell ref="B54:C54"/>
    <mergeCell ref="B55:C55"/>
    <mergeCell ref="A43:C44"/>
    <mergeCell ref="E10:H10"/>
    <mergeCell ref="E11:H11"/>
    <mergeCell ref="E12:H12"/>
    <mergeCell ref="E13:H13"/>
    <mergeCell ref="E14:H14"/>
    <mergeCell ref="E15:H15"/>
    <mergeCell ref="C17:H17"/>
    <mergeCell ref="C18:H18"/>
    <mergeCell ref="C19:H19"/>
    <mergeCell ref="C20:H20"/>
    <mergeCell ref="E22:H22"/>
    <mergeCell ref="A3:H3"/>
    <mergeCell ref="A5:A7"/>
    <mergeCell ref="F5:H5"/>
    <mergeCell ref="F6:H6"/>
    <mergeCell ref="D7:E7"/>
    <mergeCell ref="F7:H7"/>
  </mergeCells>
  <hyperlinks>
    <hyperlink ref="E11" r:id="rId1"/>
  </hyperlinks>
  <printOptions horizontalCentered="1"/>
  <pageMargins left="0.196850393700787" right="0.196850393700787" top="0.196850393700787" bottom="0.39370078740157499" header="0" footer="0.196850393700787"/>
  <pageSetup paperSize="9" scale="75" orientation="portrait" r:id="rId2"/>
  <headerFooter alignWithMargins="0">
    <oddFooter>&amp;L&amp;"Arial,Italic"&amp;8Form ID:&amp;F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34"/>
  <sheetViews>
    <sheetView workbookViewId="0">
      <selection activeCell="A44" sqref="A44:H47"/>
    </sheetView>
  </sheetViews>
  <sheetFormatPr defaultRowHeight="12.75" x14ac:dyDescent="0.2"/>
  <cols>
    <col min="1" max="1" width="42.85546875" customWidth="1"/>
    <col min="2" max="2" width="86.5703125" customWidth="1"/>
  </cols>
  <sheetData>
    <row r="1" spans="1:2" ht="15.75" x14ac:dyDescent="0.25">
      <c r="A1" s="88" t="s">
        <v>113</v>
      </c>
    </row>
    <row r="2" spans="1:2" ht="56.25" customHeight="1" x14ac:dyDescent="0.2">
      <c r="A2" s="906" t="s">
        <v>127</v>
      </c>
      <c r="B2" s="907"/>
    </row>
    <row r="4" spans="1:2" ht="16.5" thickBot="1" x14ac:dyDescent="0.3">
      <c r="A4" s="23" t="s">
        <v>18</v>
      </c>
      <c r="B4" s="24" t="s">
        <v>19</v>
      </c>
    </row>
    <row r="5" spans="1:2" ht="13.5" thickTop="1" x14ac:dyDescent="0.2">
      <c r="A5" s="25" t="s">
        <v>44</v>
      </c>
      <c r="B5" s="30" t="s">
        <v>67</v>
      </c>
    </row>
    <row r="6" spans="1:2" x14ac:dyDescent="0.2">
      <c r="A6" s="26" t="s">
        <v>20</v>
      </c>
      <c r="B6" s="15" t="s">
        <v>21</v>
      </c>
    </row>
    <row r="7" spans="1:2" ht="25.5" x14ac:dyDescent="0.2">
      <c r="A7" s="25" t="s">
        <v>123</v>
      </c>
      <c r="B7" s="30" t="s">
        <v>126</v>
      </c>
    </row>
    <row r="8" spans="1:2" ht="25.5" x14ac:dyDescent="0.2">
      <c r="A8" s="25" t="s">
        <v>43</v>
      </c>
      <c r="B8" s="30" t="s">
        <v>86</v>
      </c>
    </row>
    <row r="9" spans="1:2" ht="25.5" x14ac:dyDescent="0.2">
      <c r="A9" s="26" t="s">
        <v>23</v>
      </c>
      <c r="B9" s="16" t="s">
        <v>66</v>
      </c>
    </row>
    <row r="10" spans="1:2" ht="25.5" x14ac:dyDescent="0.2">
      <c r="A10" s="26" t="s">
        <v>22</v>
      </c>
      <c r="B10" s="16" t="s">
        <v>46</v>
      </c>
    </row>
    <row r="11" spans="1:2" ht="25.5" x14ac:dyDescent="0.2">
      <c r="A11" s="26" t="s">
        <v>25</v>
      </c>
      <c r="B11" s="46" t="s">
        <v>68</v>
      </c>
    </row>
    <row r="12" spans="1:2" ht="25.5" x14ac:dyDescent="0.2">
      <c r="A12" s="26" t="s">
        <v>48</v>
      </c>
      <c r="B12" s="16" t="s">
        <v>49</v>
      </c>
    </row>
    <row r="13" spans="1:2" ht="51" x14ac:dyDescent="0.2">
      <c r="A13" s="31" t="s">
        <v>58</v>
      </c>
      <c r="B13" s="30" t="s">
        <v>121</v>
      </c>
    </row>
    <row r="14" spans="1:2" ht="38.25" x14ac:dyDescent="0.2">
      <c r="A14" s="26" t="s">
        <v>69</v>
      </c>
      <c r="B14" s="16" t="s">
        <v>47</v>
      </c>
    </row>
    <row r="15" spans="1:2" ht="25.5" x14ac:dyDescent="0.2">
      <c r="A15" s="26" t="s">
        <v>116</v>
      </c>
      <c r="B15" s="16" t="s">
        <v>114</v>
      </c>
    </row>
    <row r="16" spans="1:2" ht="25.5" x14ac:dyDescent="0.2">
      <c r="A16" s="26" t="s">
        <v>24</v>
      </c>
      <c r="B16" s="16" t="s">
        <v>50</v>
      </c>
    </row>
    <row r="17" spans="1:2" ht="38.25" x14ac:dyDescent="0.2">
      <c r="A17" s="26" t="s">
        <v>52</v>
      </c>
      <c r="B17" s="27" t="s">
        <v>72</v>
      </c>
    </row>
    <row r="18" spans="1:2" ht="51" x14ac:dyDescent="0.2">
      <c r="A18" s="25" t="s">
        <v>70</v>
      </c>
      <c r="B18" s="30" t="s">
        <v>73</v>
      </c>
    </row>
    <row r="19" spans="1:2" ht="38.25" x14ac:dyDescent="0.2">
      <c r="A19" s="31" t="s">
        <v>45</v>
      </c>
      <c r="B19" s="27" t="s">
        <v>74</v>
      </c>
    </row>
    <row r="20" spans="1:2" ht="51" x14ac:dyDescent="0.2">
      <c r="A20" s="31" t="s">
        <v>71</v>
      </c>
      <c r="B20" s="27" t="s">
        <v>75</v>
      </c>
    </row>
    <row r="21" spans="1:2" ht="25.5" x14ac:dyDescent="0.2">
      <c r="A21" s="26" t="s">
        <v>51</v>
      </c>
      <c r="B21" s="27" t="s">
        <v>76</v>
      </c>
    </row>
    <row r="22" spans="1:2" x14ac:dyDescent="0.2">
      <c r="A22" s="26" t="s">
        <v>26</v>
      </c>
      <c r="B22" s="16" t="s">
        <v>77</v>
      </c>
    </row>
    <row r="23" spans="1:2" ht="63.75" x14ac:dyDescent="0.2">
      <c r="A23" s="26" t="s">
        <v>78</v>
      </c>
      <c r="B23" s="16" t="s">
        <v>79</v>
      </c>
    </row>
    <row r="24" spans="1:2" x14ac:dyDescent="0.2">
      <c r="A24" s="26" t="s">
        <v>17</v>
      </c>
      <c r="B24" s="15" t="s">
        <v>27</v>
      </c>
    </row>
    <row r="25" spans="1:2" x14ac:dyDescent="0.2">
      <c r="A25" s="26" t="s">
        <v>28</v>
      </c>
      <c r="B25" s="16" t="s">
        <v>53</v>
      </c>
    </row>
    <row r="26" spans="1:2" x14ac:dyDescent="0.2">
      <c r="A26" s="26" t="s">
        <v>29</v>
      </c>
      <c r="B26" s="15" t="s">
        <v>30</v>
      </c>
    </row>
    <row r="27" spans="1:2" x14ac:dyDescent="0.2">
      <c r="A27" s="26" t="s">
        <v>31</v>
      </c>
      <c r="B27" s="15" t="s">
        <v>32</v>
      </c>
    </row>
    <row r="28" spans="1:2" x14ac:dyDescent="0.2">
      <c r="A28" s="26" t="s">
        <v>33</v>
      </c>
      <c r="B28" s="16" t="s">
        <v>80</v>
      </c>
    </row>
    <row r="29" spans="1:2" ht="89.25" x14ac:dyDescent="0.2">
      <c r="A29" s="26" t="s">
        <v>112</v>
      </c>
      <c r="B29" s="16" t="s">
        <v>54</v>
      </c>
    </row>
    <row r="30" spans="1:2" ht="38.25" x14ac:dyDescent="0.2">
      <c r="A30" s="47" t="s">
        <v>60</v>
      </c>
      <c r="B30" s="27" t="s">
        <v>81</v>
      </c>
    </row>
    <row r="31" spans="1:2" ht="25.5" x14ac:dyDescent="0.2">
      <c r="A31" s="26" t="s">
        <v>64</v>
      </c>
      <c r="B31" s="16" t="s">
        <v>65</v>
      </c>
    </row>
    <row r="32" spans="1:2" ht="38.25" x14ac:dyDescent="0.2">
      <c r="A32" s="26" t="s">
        <v>120</v>
      </c>
      <c r="B32" s="16" t="s">
        <v>82</v>
      </c>
    </row>
    <row r="33" spans="1:2" ht="25.5" x14ac:dyDescent="0.2">
      <c r="A33" s="26" t="s">
        <v>36</v>
      </c>
      <c r="B33" s="16" t="s">
        <v>83</v>
      </c>
    </row>
    <row r="34" spans="1:2" x14ac:dyDescent="0.2">
      <c r="A34" s="26" t="s">
        <v>34</v>
      </c>
      <c r="B34" s="15" t="s">
        <v>35</v>
      </c>
    </row>
  </sheetData>
  <mergeCells count="1">
    <mergeCell ref="A2:B2"/>
  </mergeCells>
  <pageMargins left="0.7" right="0.7" top="0.75" bottom="0.75" header="0.3" footer="0.3"/>
  <pageSetup paperSize="9" orientation="portrait"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T365"/>
  <sheetViews>
    <sheetView topLeftCell="A10" zoomScale="90" zoomScaleNormal="90" zoomScaleSheetLayoutView="75" workbookViewId="0">
      <selection activeCell="G19" sqref="G19"/>
    </sheetView>
  </sheetViews>
  <sheetFormatPr defaultColWidth="9.140625" defaultRowHeight="12.75" x14ac:dyDescent="0.2"/>
  <cols>
    <col min="1" max="1" width="9.140625" style="5" customWidth="1"/>
    <col min="2" max="2" width="10.7109375" style="5" customWidth="1"/>
    <col min="3" max="3" width="14.85546875" style="5" customWidth="1"/>
    <col min="4" max="4" width="15.28515625" style="5" customWidth="1"/>
    <col min="5" max="5" width="12.28515625" style="5" customWidth="1"/>
    <col min="6" max="6" width="6.140625" style="5" customWidth="1"/>
    <col min="7" max="7" width="49.140625" style="5" customWidth="1"/>
    <col min="8" max="8" width="12.7109375" style="5" customWidth="1"/>
    <col min="9" max="9" width="14.7109375" style="5" bestFit="1" customWidth="1"/>
    <col min="10" max="10" width="14.140625" style="5" customWidth="1"/>
    <col min="11" max="11" width="13.28515625" style="5" customWidth="1"/>
    <col min="12" max="12" width="14.28515625" style="5" customWidth="1"/>
    <col min="13" max="13" width="19.85546875" style="5" customWidth="1"/>
    <col min="14" max="14" width="13.42578125" style="5" customWidth="1"/>
    <col min="15" max="16384" width="9.140625" style="5"/>
  </cols>
  <sheetData>
    <row r="1" spans="1:20" s="3" customFormat="1" ht="36" customHeight="1" x14ac:dyDescent="0.2">
      <c r="A1" s="4" t="s">
        <v>87</v>
      </c>
      <c r="B1" s="4"/>
      <c r="C1" s="4"/>
      <c r="D1" s="4"/>
      <c r="E1" s="4"/>
      <c r="F1" s="4"/>
      <c r="G1" s="4"/>
      <c r="H1" s="4"/>
      <c r="I1" s="2"/>
      <c r="J1" s="2"/>
      <c r="K1" s="4"/>
      <c r="L1" s="4"/>
      <c r="M1" s="4"/>
      <c r="N1" s="32" t="s">
        <v>88</v>
      </c>
    </row>
    <row r="2" spans="1:20" ht="9.9499999999999993" customHeight="1" thickBot="1" x14ac:dyDescent="0.25">
      <c r="A2" s="28"/>
      <c r="B2" s="28"/>
      <c r="C2" s="28"/>
      <c r="D2" s="28"/>
      <c r="E2" s="28"/>
      <c r="F2" s="28"/>
      <c r="G2" s="28"/>
      <c r="H2" s="28"/>
      <c r="I2" s="28"/>
      <c r="J2" s="28"/>
      <c r="K2" s="28"/>
      <c r="L2" s="28"/>
      <c r="M2" s="28"/>
      <c r="N2" s="28"/>
      <c r="O2" s="28"/>
      <c r="P2" s="28"/>
      <c r="Q2" s="28"/>
    </row>
    <row r="3" spans="1:20" ht="30" customHeight="1" x14ac:dyDescent="0.2">
      <c r="A3" s="623" t="s">
        <v>61</v>
      </c>
      <c r="B3" s="624"/>
      <c r="C3" s="629" t="s">
        <v>108</v>
      </c>
      <c r="D3" s="630"/>
      <c r="E3" s="630"/>
      <c r="F3" s="631"/>
      <c r="G3" s="90" t="s">
        <v>38</v>
      </c>
      <c r="H3" s="560" t="s">
        <v>122</v>
      </c>
      <c r="I3" s="561"/>
      <c r="J3" s="562"/>
      <c r="K3" s="638" t="s">
        <v>43</v>
      </c>
      <c r="L3" s="641" t="s">
        <v>93</v>
      </c>
      <c r="M3" s="642"/>
      <c r="N3" s="643"/>
      <c r="O3" s="82"/>
    </row>
    <row r="4" spans="1:20" ht="20.100000000000001" customHeight="1" x14ac:dyDescent="0.2">
      <c r="A4" s="625"/>
      <c r="B4" s="626"/>
      <c r="C4" s="632"/>
      <c r="D4" s="633"/>
      <c r="E4" s="633"/>
      <c r="F4" s="634"/>
      <c r="G4" s="922">
        <v>40909</v>
      </c>
      <c r="H4" s="647" t="s">
        <v>125</v>
      </c>
      <c r="I4" s="648"/>
      <c r="J4" s="649"/>
      <c r="K4" s="639"/>
      <c r="L4" s="644"/>
      <c r="M4" s="645"/>
      <c r="N4" s="646"/>
      <c r="O4" s="82"/>
    </row>
    <row r="5" spans="1:20" ht="9.9499999999999993" customHeight="1" thickBot="1" x14ac:dyDescent="0.25">
      <c r="A5" s="627"/>
      <c r="B5" s="628"/>
      <c r="C5" s="635"/>
      <c r="D5" s="636"/>
      <c r="E5" s="636"/>
      <c r="F5" s="637"/>
      <c r="G5" s="622"/>
      <c r="H5" s="622"/>
      <c r="I5" s="650"/>
      <c r="J5" s="651"/>
      <c r="K5" s="640"/>
      <c r="L5" s="652" t="s">
        <v>92</v>
      </c>
      <c r="M5" s="653"/>
      <c r="N5" s="654"/>
      <c r="O5" s="83"/>
    </row>
    <row r="6" spans="1:20" ht="9.9499999999999993" customHeight="1" thickBot="1" x14ac:dyDescent="0.25">
      <c r="F6" s="28"/>
      <c r="G6" s="7"/>
      <c r="H6" s="39"/>
      <c r="I6" s="40"/>
      <c r="J6" s="40"/>
      <c r="K6" s="37"/>
      <c r="Q6" s="85"/>
      <c r="R6" s="39"/>
      <c r="S6" s="39"/>
      <c r="T6" s="39"/>
    </row>
    <row r="7" spans="1:20" ht="24" customHeight="1" x14ac:dyDescent="0.2">
      <c r="A7" s="605" t="s">
        <v>84</v>
      </c>
      <c r="B7" s="606"/>
      <c r="C7" s="609" t="s">
        <v>124</v>
      </c>
      <c r="D7" s="610"/>
      <c r="E7" s="610"/>
      <c r="F7" s="610"/>
      <c r="G7" s="35" t="s">
        <v>39</v>
      </c>
      <c r="H7" s="611" t="s">
        <v>12</v>
      </c>
      <c r="I7" s="612"/>
      <c r="J7" s="612"/>
      <c r="K7" s="615" t="s">
        <v>109</v>
      </c>
      <c r="L7" s="615"/>
      <c r="M7" s="615"/>
      <c r="N7" s="616"/>
      <c r="Q7" s="84"/>
      <c r="R7" s="86"/>
      <c r="S7" s="86"/>
      <c r="T7" s="86"/>
    </row>
    <row r="8" spans="1:20" s="7" customFormat="1" ht="24.75" customHeight="1" thickBot="1" x14ac:dyDescent="0.25">
      <c r="A8" s="607"/>
      <c r="B8" s="608"/>
      <c r="C8" s="619"/>
      <c r="D8" s="620"/>
      <c r="E8" s="620"/>
      <c r="F8" s="620"/>
      <c r="G8" s="89">
        <v>41275</v>
      </c>
      <c r="H8" s="613"/>
      <c r="I8" s="614"/>
      <c r="J8" s="614"/>
      <c r="K8" s="617"/>
      <c r="L8" s="617"/>
      <c r="M8" s="617"/>
      <c r="N8" s="618"/>
    </row>
    <row r="9" spans="1:20" s="6" customFormat="1" ht="9.9499999999999993" customHeight="1" thickBot="1" x14ac:dyDescent="0.25">
      <c r="E9" s="8"/>
      <c r="F9" s="8"/>
      <c r="G9" s="8"/>
      <c r="H9" s="8"/>
      <c r="I9" s="8"/>
      <c r="J9" s="8"/>
      <c r="K9" s="8"/>
      <c r="L9" s="8"/>
      <c r="M9" s="8"/>
    </row>
    <row r="10" spans="1:20" s="6" customFormat="1" ht="28.5" customHeight="1" x14ac:dyDescent="0.2">
      <c r="A10" s="563" t="s">
        <v>91</v>
      </c>
      <c r="B10" s="564"/>
      <c r="C10" s="564"/>
      <c r="D10" s="564"/>
      <c r="E10" s="564"/>
      <c r="F10" s="565"/>
      <c r="G10" s="35" t="s">
        <v>62</v>
      </c>
      <c r="H10" s="560" t="s">
        <v>118</v>
      </c>
      <c r="I10" s="561"/>
      <c r="J10" s="562"/>
      <c r="K10" s="561" t="s">
        <v>6</v>
      </c>
      <c r="L10" s="561"/>
      <c r="M10" s="561"/>
      <c r="N10" s="562"/>
    </row>
    <row r="11" spans="1:20" s="6" customFormat="1" ht="24" customHeight="1" x14ac:dyDescent="0.2">
      <c r="A11" s="74" t="s">
        <v>2</v>
      </c>
      <c r="B11" s="75"/>
      <c r="C11" s="919" t="s">
        <v>94</v>
      </c>
      <c r="D11" s="920"/>
      <c r="E11" s="920"/>
      <c r="F11" s="921"/>
      <c r="G11" s="66" t="s">
        <v>98</v>
      </c>
      <c r="H11" s="922">
        <v>41363</v>
      </c>
      <c r="I11" s="648"/>
      <c r="J11" s="649"/>
      <c r="K11" s="87" t="s">
        <v>0</v>
      </c>
      <c r="L11" s="70" t="s">
        <v>115</v>
      </c>
      <c r="M11" s="44" t="s">
        <v>89</v>
      </c>
      <c r="N11" s="67"/>
    </row>
    <row r="12" spans="1:20" ht="37.5" customHeight="1" x14ac:dyDescent="0.2">
      <c r="A12" s="578" t="s">
        <v>14</v>
      </c>
      <c r="B12" s="579"/>
      <c r="C12" s="919" t="s">
        <v>95</v>
      </c>
      <c r="D12" s="920"/>
      <c r="E12" s="920"/>
      <c r="F12" s="921"/>
      <c r="G12" s="36" t="s">
        <v>63</v>
      </c>
      <c r="H12" s="923"/>
      <c r="I12" s="924"/>
      <c r="J12" s="925"/>
      <c r="K12" s="75" t="s">
        <v>1</v>
      </c>
      <c r="L12" s="71"/>
      <c r="M12" s="44" t="s">
        <v>90</v>
      </c>
      <c r="N12" s="68"/>
    </row>
    <row r="13" spans="1:20" s="6" customFormat="1" ht="24" customHeight="1" thickBot="1" x14ac:dyDescent="0.25">
      <c r="A13" s="578" t="s">
        <v>5</v>
      </c>
      <c r="B13" s="579"/>
      <c r="C13" s="919" t="s">
        <v>97</v>
      </c>
      <c r="D13" s="920"/>
      <c r="E13" s="920"/>
      <c r="F13" s="921"/>
      <c r="G13" s="598" t="s">
        <v>107</v>
      </c>
      <c r="H13" s="923"/>
      <c r="I13" s="924"/>
      <c r="J13" s="925"/>
      <c r="K13" s="76" t="s">
        <v>41</v>
      </c>
      <c r="L13" s="72"/>
      <c r="M13" s="45" t="s">
        <v>42</v>
      </c>
      <c r="N13" s="69"/>
    </row>
    <row r="14" spans="1:20" s="6" customFormat="1" ht="24" customHeight="1" thickBot="1" x14ac:dyDescent="0.25">
      <c r="A14" s="523" t="s">
        <v>13</v>
      </c>
      <c r="B14" s="524"/>
      <c r="C14" s="600" t="s">
        <v>96</v>
      </c>
      <c r="D14" s="926"/>
      <c r="E14" s="926"/>
      <c r="F14" s="927"/>
      <c r="G14" s="599"/>
      <c r="H14" s="622"/>
      <c r="I14" s="650"/>
      <c r="J14" s="651"/>
      <c r="K14" s="29"/>
      <c r="L14" s="38"/>
      <c r="M14" s="38"/>
    </row>
    <row r="15" spans="1:20" s="6" customFormat="1" ht="9.9499999999999993" customHeight="1" thickBot="1" x14ac:dyDescent="0.25"/>
    <row r="16" spans="1:20" s="1" customFormat="1" ht="52.5" customHeight="1" x14ac:dyDescent="0.2">
      <c r="A16" s="33" t="s">
        <v>16</v>
      </c>
      <c r="B16" s="34" t="s">
        <v>55</v>
      </c>
      <c r="C16" s="34" t="s">
        <v>56</v>
      </c>
      <c r="D16" s="34" t="s">
        <v>117</v>
      </c>
      <c r="E16" s="34" t="s">
        <v>15</v>
      </c>
      <c r="F16" s="34" t="s">
        <v>26</v>
      </c>
      <c r="G16" s="22" t="s">
        <v>57</v>
      </c>
      <c r="H16" s="17" t="s">
        <v>17</v>
      </c>
      <c r="I16" s="34" t="s">
        <v>59</v>
      </c>
      <c r="J16" s="34" t="s">
        <v>8</v>
      </c>
      <c r="K16" s="34" t="s">
        <v>11</v>
      </c>
      <c r="L16" s="34" t="s">
        <v>110</v>
      </c>
      <c r="M16" s="34" t="s">
        <v>111</v>
      </c>
      <c r="N16" s="81" t="s">
        <v>60</v>
      </c>
    </row>
    <row r="17" spans="1:14" s="6" customFormat="1" ht="20.100000000000001" customHeight="1" x14ac:dyDescent="0.2">
      <c r="A17" s="49">
        <v>1234</v>
      </c>
      <c r="B17" s="50">
        <v>12345</v>
      </c>
      <c r="C17" s="50">
        <v>1234567</v>
      </c>
      <c r="D17" s="50">
        <v>12345678</v>
      </c>
      <c r="E17" s="50">
        <v>12345</v>
      </c>
      <c r="F17" s="50">
        <v>1</v>
      </c>
      <c r="G17" s="54" t="s">
        <v>99</v>
      </c>
      <c r="H17" s="14" t="s">
        <v>100</v>
      </c>
      <c r="I17" s="56">
        <v>5000</v>
      </c>
      <c r="J17" s="14" t="s">
        <v>101</v>
      </c>
      <c r="K17" s="59">
        <v>4</v>
      </c>
      <c r="L17" s="61">
        <f>IF(OR(ISBLANK(I17),ISBLANK(K17)),"",I17*K17)</f>
        <v>20000</v>
      </c>
      <c r="M17" s="73" t="s">
        <v>102</v>
      </c>
      <c r="N17" s="67" t="s">
        <v>103</v>
      </c>
    </row>
    <row r="18" spans="1:14" s="6" customFormat="1" ht="20.100000000000001" customHeight="1" x14ac:dyDescent="0.2">
      <c r="A18" s="49">
        <v>2345</v>
      </c>
      <c r="B18" s="50">
        <v>12345</v>
      </c>
      <c r="C18" s="50">
        <v>1234567</v>
      </c>
      <c r="D18" s="50">
        <v>12345678</v>
      </c>
      <c r="E18" s="50">
        <v>12345</v>
      </c>
      <c r="F18" s="50">
        <v>2</v>
      </c>
      <c r="G18" s="54" t="s">
        <v>104</v>
      </c>
      <c r="H18" s="14" t="s">
        <v>100</v>
      </c>
      <c r="I18" s="56">
        <v>5000</v>
      </c>
      <c r="J18" s="14" t="s">
        <v>101</v>
      </c>
      <c r="K18" s="59">
        <v>2</v>
      </c>
      <c r="L18" s="61">
        <f t="shared" ref="L18:L32" si="0">IF(OR(ISBLANK(I18),ISBLANK(K18)),"",I18*K18)</f>
        <v>10000</v>
      </c>
      <c r="M18" s="73" t="s">
        <v>105</v>
      </c>
      <c r="N18" s="67" t="s">
        <v>106</v>
      </c>
    </row>
    <row r="19" spans="1:14" s="6" customFormat="1" ht="20.100000000000001" customHeight="1" x14ac:dyDescent="0.2">
      <c r="A19" s="49">
        <v>3456</v>
      </c>
      <c r="B19" s="50">
        <v>12345</v>
      </c>
      <c r="C19" s="50">
        <v>1234567</v>
      </c>
      <c r="D19" s="50">
        <v>12345678</v>
      </c>
      <c r="E19" s="50">
        <v>12345</v>
      </c>
      <c r="F19" s="50">
        <v>3</v>
      </c>
      <c r="G19" s="54" t="s">
        <v>7</v>
      </c>
      <c r="H19" s="14" t="s">
        <v>100</v>
      </c>
      <c r="I19" s="56">
        <v>1</v>
      </c>
      <c r="J19" s="14" t="s">
        <v>101</v>
      </c>
      <c r="K19" s="59">
        <v>20000</v>
      </c>
      <c r="L19" s="61">
        <f t="shared" si="0"/>
        <v>20000</v>
      </c>
      <c r="M19" s="73" t="s">
        <v>102</v>
      </c>
      <c r="N19" s="67" t="s">
        <v>103</v>
      </c>
    </row>
    <row r="20" spans="1:14" s="6" customFormat="1" ht="20.100000000000001" customHeight="1" x14ac:dyDescent="0.2">
      <c r="A20" s="49"/>
      <c r="B20" s="50"/>
      <c r="C20" s="50"/>
      <c r="D20" s="50"/>
      <c r="E20" s="50"/>
      <c r="F20" s="50">
        <v>4</v>
      </c>
      <c r="G20" s="54"/>
      <c r="H20" s="14"/>
      <c r="I20" s="57"/>
      <c r="J20" s="14"/>
      <c r="K20" s="59"/>
      <c r="L20" s="61" t="str">
        <f t="shared" si="0"/>
        <v/>
      </c>
      <c r="M20" s="41"/>
      <c r="N20" s="21"/>
    </row>
    <row r="21" spans="1:14" s="6" customFormat="1" ht="20.100000000000001" customHeight="1" x14ac:dyDescent="0.2">
      <c r="A21" s="49"/>
      <c r="B21" s="50"/>
      <c r="C21" s="50"/>
      <c r="D21" s="50"/>
      <c r="E21" s="50"/>
      <c r="F21" s="50">
        <v>5</v>
      </c>
      <c r="G21" s="53"/>
      <c r="H21" s="9"/>
      <c r="I21" s="56"/>
      <c r="J21" s="9"/>
      <c r="K21" s="59"/>
      <c r="L21" s="61" t="str">
        <f t="shared" si="0"/>
        <v/>
      </c>
      <c r="M21" s="41"/>
      <c r="N21" s="21"/>
    </row>
    <row r="22" spans="1:14" s="6" customFormat="1" ht="20.100000000000001" customHeight="1" x14ac:dyDescent="0.2">
      <c r="A22" s="49"/>
      <c r="B22" s="50"/>
      <c r="C22" s="50"/>
      <c r="D22" s="50"/>
      <c r="E22" s="50"/>
      <c r="F22" s="50">
        <v>6</v>
      </c>
      <c r="G22" s="53"/>
      <c r="H22" s="9"/>
      <c r="I22" s="56"/>
      <c r="J22" s="9"/>
      <c r="K22" s="59"/>
      <c r="L22" s="61" t="str">
        <f t="shared" si="0"/>
        <v/>
      </c>
      <c r="M22" s="41"/>
      <c r="N22" s="21"/>
    </row>
    <row r="23" spans="1:14" s="6" customFormat="1" ht="20.100000000000001" customHeight="1" x14ac:dyDescent="0.2">
      <c r="A23" s="49"/>
      <c r="B23" s="50"/>
      <c r="C23" s="50"/>
      <c r="D23" s="50"/>
      <c r="E23" s="50"/>
      <c r="F23" s="50">
        <v>7</v>
      </c>
      <c r="G23" s="53"/>
      <c r="H23" s="9"/>
      <c r="I23" s="56"/>
      <c r="J23" s="9"/>
      <c r="K23" s="59"/>
      <c r="L23" s="61" t="str">
        <f t="shared" si="0"/>
        <v/>
      </c>
      <c r="M23" s="41"/>
      <c r="N23" s="21"/>
    </row>
    <row r="24" spans="1:14" s="6" customFormat="1" ht="20.100000000000001" customHeight="1" x14ac:dyDescent="0.2">
      <c r="A24" s="49"/>
      <c r="B24" s="50"/>
      <c r="C24" s="50"/>
      <c r="D24" s="50"/>
      <c r="E24" s="50"/>
      <c r="F24" s="50">
        <v>8</v>
      </c>
      <c r="G24" s="53"/>
      <c r="H24" s="9"/>
      <c r="I24" s="56"/>
      <c r="J24" s="9"/>
      <c r="K24" s="59"/>
      <c r="L24" s="61" t="str">
        <f t="shared" si="0"/>
        <v/>
      </c>
      <c r="M24" s="41"/>
      <c r="N24" s="21"/>
    </row>
    <row r="25" spans="1:14" s="6" customFormat="1" ht="20.100000000000001" customHeight="1" x14ac:dyDescent="0.2">
      <c r="A25" s="49"/>
      <c r="B25" s="50"/>
      <c r="C25" s="50"/>
      <c r="D25" s="50"/>
      <c r="E25" s="50"/>
      <c r="F25" s="50">
        <v>9</v>
      </c>
      <c r="G25" s="53"/>
      <c r="H25" s="9"/>
      <c r="I25" s="56"/>
      <c r="J25" s="9"/>
      <c r="K25" s="59"/>
      <c r="L25" s="61" t="str">
        <f t="shared" si="0"/>
        <v/>
      </c>
      <c r="M25" s="41"/>
      <c r="N25" s="21"/>
    </row>
    <row r="26" spans="1:14" s="6" customFormat="1" ht="20.100000000000001" customHeight="1" x14ac:dyDescent="0.2">
      <c r="A26" s="49"/>
      <c r="B26" s="50"/>
      <c r="C26" s="50"/>
      <c r="D26" s="50"/>
      <c r="E26" s="50"/>
      <c r="F26" s="50">
        <v>10</v>
      </c>
      <c r="G26" s="53"/>
      <c r="H26" s="9"/>
      <c r="I26" s="56"/>
      <c r="J26" s="9"/>
      <c r="K26" s="59"/>
      <c r="L26" s="61" t="str">
        <f t="shared" si="0"/>
        <v/>
      </c>
      <c r="M26" s="41"/>
      <c r="N26" s="21"/>
    </row>
    <row r="27" spans="1:14" s="6" customFormat="1" ht="20.100000000000001" customHeight="1" x14ac:dyDescent="0.2">
      <c r="A27" s="49"/>
      <c r="B27" s="50"/>
      <c r="C27" s="50"/>
      <c r="D27" s="50"/>
      <c r="E27" s="50"/>
      <c r="F27" s="50">
        <v>11</v>
      </c>
      <c r="G27" s="53"/>
      <c r="H27" s="9"/>
      <c r="I27" s="56"/>
      <c r="J27" s="9"/>
      <c r="K27" s="59"/>
      <c r="L27" s="61" t="str">
        <f t="shared" si="0"/>
        <v/>
      </c>
      <c r="M27" s="41"/>
      <c r="N27" s="21"/>
    </row>
    <row r="28" spans="1:14" s="6" customFormat="1" ht="20.100000000000001" customHeight="1" x14ac:dyDescent="0.2">
      <c r="A28" s="49"/>
      <c r="B28" s="50"/>
      <c r="C28" s="50"/>
      <c r="D28" s="50"/>
      <c r="E28" s="50"/>
      <c r="F28" s="50">
        <v>12</v>
      </c>
      <c r="G28" s="53"/>
      <c r="H28" s="9"/>
      <c r="I28" s="56"/>
      <c r="J28" s="9"/>
      <c r="K28" s="59"/>
      <c r="L28" s="61" t="str">
        <f t="shared" si="0"/>
        <v/>
      </c>
      <c r="M28" s="41"/>
      <c r="N28" s="21"/>
    </row>
    <row r="29" spans="1:14" s="6" customFormat="1" ht="20.100000000000001" customHeight="1" x14ac:dyDescent="0.2">
      <c r="A29" s="49"/>
      <c r="B29" s="50"/>
      <c r="C29" s="50"/>
      <c r="D29" s="50"/>
      <c r="E29" s="50"/>
      <c r="F29" s="50">
        <v>13</v>
      </c>
      <c r="G29" s="53"/>
      <c r="H29" s="9"/>
      <c r="I29" s="56"/>
      <c r="J29" s="9"/>
      <c r="K29" s="59"/>
      <c r="L29" s="61" t="str">
        <f t="shared" si="0"/>
        <v/>
      </c>
      <c r="M29" s="41"/>
      <c r="N29" s="21"/>
    </row>
    <row r="30" spans="1:14" s="6" customFormat="1" ht="20.100000000000001" customHeight="1" x14ac:dyDescent="0.2">
      <c r="A30" s="49"/>
      <c r="B30" s="50"/>
      <c r="C30" s="50"/>
      <c r="D30" s="50"/>
      <c r="E30" s="50"/>
      <c r="F30" s="50">
        <v>14</v>
      </c>
      <c r="G30" s="53"/>
      <c r="H30" s="9"/>
      <c r="I30" s="56"/>
      <c r="J30" s="9"/>
      <c r="K30" s="59"/>
      <c r="L30" s="61" t="str">
        <f t="shared" si="0"/>
        <v/>
      </c>
      <c r="M30" s="41"/>
      <c r="N30" s="21"/>
    </row>
    <row r="31" spans="1:14" s="6" customFormat="1" ht="20.100000000000001" customHeight="1" x14ac:dyDescent="0.2">
      <c r="A31" s="49"/>
      <c r="B31" s="50"/>
      <c r="C31" s="50"/>
      <c r="D31" s="50"/>
      <c r="E31" s="50"/>
      <c r="F31" s="50">
        <v>15</v>
      </c>
      <c r="G31" s="53"/>
      <c r="H31" s="9"/>
      <c r="I31" s="56"/>
      <c r="J31" s="9"/>
      <c r="K31" s="59"/>
      <c r="L31" s="61" t="str">
        <f t="shared" si="0"/>
        <v/>
      </c>
      <c r="M31" s="41"/>
      <c r="N31" s="21"/>
    </row>
    <row r="32" spans="1:14" s="6" customFormat="1" ht="20.100000000000001" customHeight="1" thickBot="1" x14ac:dyDescent="0.25">
      <c r="A32" s="51"/>
      <c r="B32" s="52"/>
      <c r="C32" s="52"/>
      <c r="D32" s="52"/>
      <c r="E32" s="52"/>
      <c r="F32" s="52">
        <v>16</v>
      </c>
      <c r="G32" s="55" t="s">
        <v>7</v>
      </c>
      <c r="H32" s="19"/>
      <c r="I32" s="58"/>
      <c r="J32" s="19"/>
      <c r="K32" s="60"/>
      <c r="L32" s="62" t="str">
        <f t="shared" si="0"/>
        <v/>
      </c>
      <c r="M32" s="43"/>
      <c r="N32" s="20"/>
    </row>
    <row r="33" spans="1:14" s="6" customFormat="1" ht="24" customHeight="1" thickBot="1" x14ac:dyDescent="0.25">
      <c r="E33" s="10"/>
      <c r="F33" s="10"/>
      <c r="G33" s="11"/>
      <c r="H33" s="10"/>
      <c r="I33" s="10"/>
      <c r="J33" s="10"/>
      <c r="K33" s="48" t="s">
        <v>85</v>
      </c>
      <c r="L33" s="63">
        <f>IF(SUM(L17:L32)=0,"",SUM(L17:L32))</f>
        <v>50000</v>
      </c>
      <c r="M33" s="42"/>
    </row>
    <row r="34" spans="1:14" s="6" customFormat="1" ht="9.9499999999999993" customHeight="1" thickBot="1" x14ac:dyDescent="0.25"/>
    <row r="35" spans="1:14" s="6" customFormat="1" ht="20.100000000000001" customHeight="1" x14ac:dyDescent="0.2">
      <c r="A35" s="563" t="s">
        <v>37</v>
      </c>
      <c r="B35" s="564"/>
      <c r="C35" s="564"/>
      <c r="D35" s="565"/>
      <c r="E35" s="563" t="s">
        <v>119</v>
      </c>
      <c r="F35" s="564"/>
      <c r="G35" s="565"/>
      <c r="H35" s="563" t="s">
        <v>10</v>
      </c>
      <c r="I35" s="564"/>
      <c r="J35" s="564"/>
      <c r="K35" s="565"/>
      <c r="L35" s="560" t="s">
        <v>40</v>
      </c>
      <c r="M35" s="561"/>
      <c r="N35" s="562"/>
    </row>
    <row r="36" spans="1:14" s="6" customFormat="1" ht="26.1" customHeight="1" x14ac:dyDescent="0.2">
      <c r="A36" s="79" t="s">
        <v>2</v>
      </c>
      <c r="B36" s="80"/>
      <c r="C36" s="566"/>
      <c r="D36" s="567"/>
      <c r="E36" s="79" t="s">
        <v>2</v>
      </c>
      <c r="F36" s="80"/>
      <c r="G36" s="64"/>
      <c r="H36" s="18" t="s">
        <v>2</v>
      </c>
      <c r="I36" s="580"/>
      <c r="J36" s="581"/>
      <c r="K36" s="582"/>
      <c r="L36" s="908"/>
      <c r="M36" s="909"/>
      <c r="N36" s="910"/>
    </row>
    <row r="37" spans="1:14" s="6" customFormat="1" ht="32.1" customHeight="1" x14ac:dyDescent="0.2">
      <c r="A37" s="578" t="s">
        <v>3</v>
      </c>
      <c r="B37" s="579"/>
      <c r="C37" s="566"/>
      <c r="D37" s="567"/>
      <c r="E37" s="79" t="s">
        <v>3</v>
      </c>
      <c r="F37" s="80"/>
      <c r="G37" s="64"/>
      <c r="H37" s="12" t="s">
        <v>3</v>
      </c>
      <c r="I37" s="580"/>
      <c r="J37" s="581"/>
      <c r="K37" s="582"/>
      <c r="L37" s="908"/>
      <c r="M37" s="909"/>
      <c r="N37" s="910"/>
    </row>
    <row r="38" spans="1:14" s="6" customFormat="1" ht="26.1" customHeight="1" x14ac:dyDescent="0.2">
      <c r="A38" s="79" t="s">
        <v>9</v>
      </c>
      <c r="B38" s="80"/>
      <c r="C38" s="566"/>
      <c r="D38" s="567"/>
      <c r="E38" s="79" t="s">
        <v>9</v>
      </c>
      <c r="F38" s="80"/>
      <c r="G38" s="64"/>
      <c r="H38" s="12" t="s">
        <v>9</v>
      </c>
      <c r="I38" s="580"/>
      <c r="J38" s="581"/>
      <c r="K38" s="582"/>
      <c r="L38" s="908"/>
      <c r="M38" s="909"/>
      <c r="N38" s="910"/>
    </row>
    <row r="39" spans="1:14" s="6" customFormat="1" ht="26.1" customHeight="1" thickBot="1" x14ac:dyDescent="0.25">
      <c r="A39" s="77" t="s">
        <v>4</v>
      </c>
      <c r="B39" s="78"/>
      <c r="C39" s="914"/>
      <c r="D39" s="915"/>
      <c r="E39" s="77" t="s">
        <v>4</v>
      </c>
      <c r="F39" s="78"/>
      <c r="G39" s="65"/>
      <c r="H39" s="13" t="s">
        <v>4</v>
      </c>
      <c r="I39" s="916"/>
      <c r="J39" s="917"/>
      <c r="K39" s="918"/>
      <c r="L39" s="911"/>
      <c r="M39" s="912"/>
      <c r="N39" s="913"/>
    </row>
    <row r="40" spans="1:14" s="6" customFormat="1" x14ac:dyDescent="0.2"/>
    <row r="41" spans="1:14" s="6" customFormat="1" x14ac:dyDescent="0.2"/>
    <row r="42" spans="1:14" s="6" customFormat="1" x14ac:dyDescent="0.2"/>
    <row r="43" spans="1:14" s="6" customFormat="1" x14ac:dyDescent="0.2"/>
    <row r="44" spans="1:14" s="6" customFormat="1" x14ac:dyDescent="0.2"/>
    <row r="45" spans="1:14" s="6" customFormat="1" x14ac:dyDescent="0.2"/>
    <row r="46" spans="1:14" s="6" customFormat="1" x14ac:dyDescent="0.2"/>
    <row r="47" spans="1:14" s="6" customFormat="1" x14ac:dyDescent="0.2"/>
    <row r="48" spans="1:14" s="6" customFormat="1" x14ac:dyDescent="0.2"/>
    <row r="49" s="6" customFormat="1" x14ac:dyDescent="0.2"/>
    <row r="50" s="6" customFormat="1" x14ac:dyDescent="0.2"/>
    <row r="51" s="6" customFormat="1" x14ac:dyDescent="0.2"/>
    <row r="52" s="6" customFormat="1" x14ac:dyDescent="0.2"/>
    <row r="53" s="6" customFormat="1" x14ac:dyDescent="0.2"/>
    <row r="54" s="6" customFormat="1" x14ac:dyDescent="0.2"/>
    <row r="55" s="6" customFormat="1" x14ac:dyDescent="0.2"/>
    <row r="56" s="6" customFormat="1" x14ac:dyDescent="0.2"/>
    <row r="57" s="6" customFormat="1" x14ac:dyDescent="0.2"/>
    <row r="58" s="6" customFormat="1" x14ac:dyDescent="0.2"/>
    <row r="59" s="6" customFormat="1" x14ac:dyDescent="0.2"/>
    <row r="60" s="6" customFormat="1" x14ac:dyDescent="0.2"/>
    <row r="61" s="6" customFormat="1" x14ac:dyDescent="0.2"/>
    <row r="62" s="6" customFormat="1" x14ac:dyDescent="0.2"/>
    <row r="63" s="6" customFormat="1" x14ac:dyDescent="0.2"/>
    <row r="64" s="6" customFormat="1" x14ac:dyDescent="0.2"/>
    <row r="65" s="6" customFormat="1" x14ac:dyDescent="0.2"/>
    <row r="66" s="6" customFormat="1" x14ac:dyDescent="0.2"/>
    <row r="67" s="6" customFormat="1" x14ac:dyDescent="0.2"/>
    <row r="68" s="6" customFormat="1" x14ac:dyDescent="0.2"/>
    <row r="69" s="6" customFormat="1" x14ac:dyDescent="0.2"/>
    <row r="70" s="6" customFormat="1" x14ac:dyDescent="0.2"/>
    <row r="71" s="6" customFormat="1" x14ac:dyDescent="0.2"/>
    <row r="72" s="6" customFormat="1" x14ac:dyDescent="0.2"/>
    <row r="73" s="6" customFormat="1" x14ac:dyDescent="0.2"/>
    <row r="74" s="6" customFormat="1" x14ac:dyDescent="0.2"/>
    <row r="75" s="6" customFormat="1" x14ac:dyDescent="0.2"/>
    <row r="76" s="6" customFormat="1" x14ac:dyDescent="0.2"/>
    <row r="77" s="6" customFormat="1" x14ac:dyDescent="0.2"/>
    <row r="78" s="6" customFormat="1" x14ac:dyDescent="0.2"/>
    <row r="79" s="6" customFormat="1" x14ac:dyDescent="0.2"/>
    <row r="80"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6" customFormat="1" x14ac:dyDescent="0.2"/>
    <row r="242" s="6" customFormat="1" x14ac:dyDescent="0.2"/>
    <row r="243" s="6" customFormat="1" x14ac:dyDescent="0.2"/>
    <row r="244" s="6" customFormat="1" x14ac:dyDescent="0.2"/>
    <row r="245" s="6" customFormat="1" x14ac:dyDescent="0.2"/>
    <row r="246" s="6" customFormat="1" x14ac:dyDescent="0.2"/>
    <row r="247" s="6" customFormat="1" x14ac:dyDescent="0.2"/>
    <row r="248" s="6" customFormat="1" x14ac:dyDescent="0.2"/>
    <row r="249" s="6" customFormat="1" x14ac:dyDescent="0.2"/>
    <row r="250" s="6" customFormat="1" x14ac:dyDescent="0.2"/>
    <row r="251" s="6" customFormat="1" x14ac:dyDescent="0.2"/>
    <row r="252" s="6" customFormat="1" x14ac:dyDescent="0.2"/>
    <row r="253" s="6" customFormat="1" x14ac:dyDescent="0.2"/>
    <row r="254" s="6" customFormat="1" x14ac:dyDescent="0.2"/>
    <row r="255" s="6" customFormat="1" x14ac:dyDescent="0.2"/>
    <row r="256" s="6" customFormat="1" x14ac:dyDescent="0.2"/>
    <row r="257" s="6" customFormat="1" x14ac:dyDescent="0.2"/>
    <row r="258" s="6" customFormat="1" x14ac:dyDescent="0.2"/>
    <row r="259" s="6" customFormat="1" x14ac:dyDescent="0.2"/>
    <row r="260" s="6" customFormat="1" x14ac:dyDescent="0.2"/>
    <row r="261" s="6" customFormat="1" x14ac:dyDescent="0.2"/>
    <row r="262" s="6" customFormat="1" x14ac:dyDescent="0.2"/>
    <row r="263" s="6" customFormat="1" x14ac:dyDescent="0.2"/>
    <row r="264" s="6" customFormat="1" x14ac:dyDescent="0.2"/>
    <row r="265" s="6" customFormat="1" x14ac:dyDescent="0.2"/>
    <row r="266" s="6" customFormat="1" x14ac:dyDescent="0.2"/>
    <row r="267" s="6" customFormat="1" x14ac:dyDescent="0.2"/>
    <row r="268" s="6" customFormat="1" x14ac:dyDescent="0.2"/>
    <row r="269" s="6" customFormat="1" x14ac:dyDescent="0.2"/>
    <row r="270" s="6" customFormat="1" x14ac:dyDescent="0.2"/>
    <row r="271" s="6" customFormat="1" x14ac:dyDescent="0.2"/>
    <row r="272" s="6" customFormat="1" x14ac:dyDescent="0.2"/>
    <row r="273" s="6" customFormat="1" x14ac:dyDescent="0.2"/>
    <row r="274" s="6" customFormat="1" x14ac:dyDescent="0.2"/>
    <row r="275" s="6" customFormat="1" x14ac:dyDescent="0.2"/>
    <row r="276" s="6" customFormat="1" x14ac:dyDescent="0.2"/>
    <row r="277" s="6" customFormat="1" x14ac:dyDescent="0.2"/>
    <row r="278" s="6" customFormat="1" x14ac:dyDescent="0.2"/>
    <row r="279" s="6" customFormat="1" x14ac:dyDescent="0.2"/>
    <row r="280" s="6" customFormat="1" x14ac:dyDescent="0.2"/>
    <row r="281" s="6" customFormat="1" x14ac:dyDescent="0.2"/>
    <row r="282" s="6" customFormat="1" x14ac:dyDescent="0.2"/>
    <row r="283" s="6" customFormat="1" x14ac:dyDescent="0.2"/>
    <row r="284" s="6" customFormat="1" x14ac:dyDescent="0.2"/>
    <row r="285" s="6" customFormat="1" x14ac:dyDescent="0.2"/>
    <row r="286" s="6" customFormat="1" x14ac:dyDescent="0.2"/>
    <row r="287" s="6" customFormat="1" x14ac:dyDescent="0.2"/>
    <row r="288" s="6" customFormat="1" x14ac:dyDescent="0.2"/>
    <row r="289" s="6" customFormat="1" x14ac:dyDescent="0.2"/>
    <row r="290" s="6" customFormat="1" x14ac:dyDescent="0.2"/>
    <row r="291" s="6" customFormat="1" x14ac:dyDescent="0.2"/>
    <row r="292" s="6" customFormat="1" x14ac:dyDescent="0.2"/>
    <row r="293" s="6" customFormat="1" x14ac:dyDescent="0.2"/>
    <row r="294" s="6" customFormat="1" x14ac:dyDescent="0.2"/>
    <row r="295" s="6" customFormat="1" x14ac:dyDescent="0.2"/>
    <row r="296" s="6" customFormat="1" x14ac:dyDescent="0.2"/>
    <row r="297" s="6" customFormat="1" x14ac:dyDescent="0.2"/>
    <row r="298" s="6" customFormat="1" x14ac:dyDescent="0.2"/>
    <row r="299" s="6" customFormat="1" x14ac:dyDescent="0.2"/>
    <row r="300" s="6" customFormat="1" x14ac:dyDescent="0.2"/>
    <row r="301" s="6" customFormat="1" x14ac:dyDescent="0.2"/>
    <row r="302" s="6" customFormat="1" x14ac:dyDescent="0.2"/>
    <row r="303" s="6" customFormat="1" x14ac:dyDescent="0.2"/>
    <row r="304" s="6" customFormat="1" x14ac:dyDescent="0.2"/>
    <row r="305" s="6" customFormat="1" x14ac:dyDescent="0.2"/>
    <row r="306" s="6" customFormat="1" x14ac:dyDescent="0.2"/>
    <row r="307" s="6" customFormat="1" x14ac:dyDescent="0.2"/>
    <row r="308" s="6" customFormat="1" x14ac:dyDescent="0.2"/>
    <row r="309" s="6" customFormat="1" x14ac:dyDescent="0.2"/>
    <row r="310" s="6" customFormat="1" x14ac:dyDescent="0.2"/>
    <row r="311" s="6" customFormat="1" x14ac:dyDescent="0.2"/>
    <row r="312" s="6" customFormat="1" x14ac:dyDescent="0.2"/>
    <row r="313" s="6" customFormat="1" x14ac:dyDescent="0.2"/>
    <row r="314" s="6" customFormat="1" x14ac:dyDescent="0.2"/>
    <row r="315" s="6" customFormat="1" x14ac:dyDescent="0.2"/>
    <row r="316" s="6" customFormat="1" x14ac:dyDescent="0.2"/>
    <row r="317" s="6" customFormat="1" x14ac:dyDescent="0.2"/>
    <row r="318" s="6" customFormat="1" x14ac:dyDescent="0.2"/>
    <row r="319" s="6" customFormat="1" x14ac:dyDescent="0.2"/>
    <row r="320" s="6" customFormat="1" x14ac:dyDescent="0.2"/>
    <row r="321" s="6" customFormat="1" x14ac:dyDescent="0.2"/>
    <row r="322" s="6" customFormat="1" x14ac:dyDescent="0.2"/>
    <row r="323" s="6" customFormat="1" x14ac:dyDescent="0.2"/>
    <row r="324" s="6" customFormat="1" x14ac:dyDescent="0.2"/>
    <row r="325" s="6" customFormat="1" x14ac:dyDescent="0.2"/>
    <row r="326" s="6" customFormat="1" x14ac:dyDescent="0.2"/>
    <row r="327" s="6" customFormat="1" x14ac:dyDescent="0.2"/>
    <row r="328" s="6" customFormat="1" x14ac:dyDescent="0.2"/>
    <row r="329" s="6" customFormat="1" x14ac:dyDescent="0.2"/>
    <row r="330" s="6" customFormat="1" x14ac:dyDescent="0.2"/>
    <row r="331" s="6" customFormat="1" x14ac:dyDescent="0.2"/>
    <row r="332" s="6" customFormat="1" x14ac:dyDescent="0.2"/>
    <row r="333" s="6" customFormat="1" x14ac:dyDescent="0.2"/>
    <row r="334" s="6" customFormat="1" x14ac:dyDescent="0.2"/>
    <row r="335" s="6" customFormat="1" x14ac:dyDescent="0.2"/>
    <row r="336" s="6" customFormat="1" x14ac:dyDescent="0.2"/>
    <row r="337" s="6" customFormat="1" x14ac:dyDescent="0.2"/>
    <row r="338" s="6" customFormat="1" x14ac:dyDescent="0.2"/>
    <row r="339" s="6" customFormat="1" x14ac:dyDescent="0.2"/>
    <row r="340" s="6" customFormat="1" x14ac:dyDescent="0.2"/>
    <row r="341" s="6" customFormat="1" x14ac:dyDescent="0.2"/>
    <row r="342" s="6" customFormat="1" x14ac:dyDescent="0.2"/>
    <row r="343" s="6" customFormat="1" x14ac:dyDescent="0.2"/>
    <row r="344" s="6" customFormat="1" x14ac:dyDescent="0.2"/>
    <row r="345" s="6" customFormat="1" x14ac:dyDescent="0.2"/>
    <row r="346" s="6" customFormat="1" x14ac:dyDescent="0.2"/>
    <row r="347" s="6" customFormat="1" x14ac:dyDescent="0.2"/>
    <row r="348" s="6" customFormat="1" x14ac:dyDescent="0.2"/>
    <row r="349" s="6" customFormat="1" x14ac:dyDescent="0.2"/>
    <row r="350" s="6" customFormat="1" x14ac:dyDescent="0.2"/>
    <row r="351" s="6" customFormat="1" x14ac:dyDescent="0.2"/>
    <row r="352" s="6" customFormat="1" x14ac:dyDescent="0.2"/>
    <row r="353" spans="5:13" s="6" customFormat="1" x14ac:dyDescent="0.2"/>
    <row r="354" spans="5:13" s="6" customFormat="1" x14ac:dyDescent="0.2"/>
    <row r="355" spans="5:13" s="6" customFormat="1" x14ac:dyDescent="0.2"/>
    <row r="356" spans="5:13" s="6" customFormat="1" x14ac:dyDescent="0.2"/>
    <row r="357" spans="5:13" s="6" customFormat="1" x14ac:dyDescent="0.2"/>
    <row r="358" spans="5:13" s="6" customFormat="1" x14ac:dyDescent="0.2"/>
    <row r="359" spans="5:13" s="6" customFormat="1" x14ac:dyDescent="0.2"/>
    <row r="360" spans="5:13" s="6" customFormat="1" x14ac:dyDescent="0.2">
      <c r="E360" s="5"/>
      <c r="F360" s="5"/>
      <c r="G360" s="5"/>
      <c r="H360" s="5"/>
      <c r="I360" s="5"/>
      <c r="J360" s="5"/>
      <c r="K360" s="5"/>
      <c r="L360" s="5"/>
      <c r="M360" s="5"/>
    </row>
    <row r="361" spans="5:13" s="6" customFormat="1" x14ac:dyDescent="0.2">
      <c r="E361" s="5"/>
      <c r="F361" s="5"/>
      <c r="G361" s="5"/>
      <c r="H361" s="5"/>
      <c r="I361" s="5"/>
      <c r="J361" s="5"/>
      <c r="K361" s="5"/>
      <c r="L361" s="5"/>
      <c r="M361" s="5"/>
    </row>
    <row r="362" spans="5:13" s="6" customFormat="1" x14ac:dyDescent="0.2">
      <c r="E362" s="5"/>
      <c r="F362" s="5"/>
      <c r="G362" s="5"/>
      <c r="H362" s="5"/>
      <c r="I362" s="5"/>
      <c r="J362" s="5"/>
      <c r="K362" s="5"/>
      <c r="L362" s="5"/>
      <c r="M362" s="5"/>
    </row>
    <row r="363" spans="5:13" s="6" customFormat="1" x14ac:dyDescent="0.2">
      <c r="E363" s="5"/>
      <c r="F363" s="5"/>
      <c r="G363" s="5"/>
      <c r="H363" s="5"/>
      <c r="I363" s="5"/>
      <c r="J363" s="5"/>
      <c r="K363" s="5"/>
      <c r="L363" s="5"/>
      <c r="M363" s="5"/>
    </row>
    <row r="364" spans="5:13" s="6" customFormat="1" x14ac:dyDescent="0.2">
      <c r="E364" s="5"/>
      <c r="F364" s="5"/>
      <c r="G364" s="5"/>
      <c r="H364" s="5"/>
      <c r="I364" s="5"/>
      <c r="J364" s="5"/>
      <c r="K364" s="5"/>
      <c r="L364" s="5"/>
      <c r="M364" s="5"/>
    </row>
    <row r="365" spans="5:13" s="6" customFormat="1" x14ac:dyDescent="0.2">
      <c r="E365" s="5"/>
      <c r="F365" s="5"/>
      <c r="G365" s="5"/>
      <c r="H365" s="5"/>
      <c r="I365" s="5"/>
      <c r="J365" s="5"/>
      <c r="K365" s="5"/>
      <c r="L365" s="5"/>
      <c r="M365" s="5"/>
    </row>
  </sheetData>
  <mergeCells count="39">
    <mergeCell ref="A10:F10"/>
    <mergeCell ref="H10:J10"/>
    <mergeCell ref="K10:N10"/>
    <mergeCell ref="A3:B5"/>
    <mergeCell ref="C3:F5"/>
    <mergeCell ref="K3:K5"/>
    <mergeCell ref="L3:N4"/>
    <mergeCell ref="G4:G5"/>
    <mergeCell ref="L5:N5"/>
    <mergeCell ref="A7:B8"/>
    <mergeCell ref="C7:F7"/>
    <mergeCell ref="H7:J8"/>
    <mergeCell ref="K7:N8"/>
    <mergeCell ref="C8:F8"/>
    <mergeCell ref="H3:J3"/>
    <mergeCell ref="H4:J5"/>
    <mergeCell ref="C11:F11"/>
    <mergeCell ref="H11:J14"/>
    <mergeCell ref="A12:B12"/>
    <mergeCell ref="C12:F12"/>
    <mergeCell ref="A13:B13"/>
    <mergeCell ref="C13:F13"/>
    <mergeCell ref="G13:G14"/>
    <mergeCell ref="A14:B14"/>
    <mergeCell ref="C14:F14"/>
    <mergeCell ref="L35:N35"/>
    <mergeCell ref="C36:D36"/>
    <mergeCell ref="I36:K36"/>
    <mergeCell ref="L36:N39"/>
    <mergeCell ref="A37:B37"/>
    <mergeCell ref="C37:D37"/>
    <mergeCell ref="I37:K37"/>
    <mergeCell ref="C38:D38"/>
    <mergeCell ref="I38:K38"/>
    <mergeCell ref="C39:D39"/>
    <mergeCell ref="I39:K39"/>
    <mergeCell ref="A35:D35"/>
    <mergeCell ref="E35:G35"/>
    <mergeCell ref="H35:K35"/>
  </mergeCells>
  <dataValidations count="5">
    <dataValidation type="textLength" errorStyle="information" operator="equal" allowBlank="1" showInputMessage="1" showErrorMessage="1" errorTitle="Project Code" error="Expected 7 digits" sqref="C17:C32">
      <formula1>7</formula1>
    </dataValidation>
    <dataValidation type="textLength" errorStyle="information" operator="equal" allowBlank="1" showInputMessage="1" showErrorMessage="1" errorTitle="Cost Centre" error="Expected 5 digits" sqref="B17:B32">
      <formula1>5</formula1>
    </dataValidation>
    <dataValidation type="textLength" errorStyle="information" operator="equal" allowBlank="1" showInputMessage="1" showErrorMessage="1" errorTitle="Account Code" error="Expected 4 digits" sqref="A17:A32">
      <formula1>4</formula1>
    </dataValidation>
    <dataValidation type="textLength" errorStyle="information" operator="equal" allowBlank="1" showInputMessage="1" showErrorMessage="1" errorTitle="SOF" error="Expected 8 digits" sqref="D17:D32">
      <formula1>8</formula1>
    </dataValidation>
    <dataValidation type="textLength" errorStyle="information" operator="equal" allowBlank="1" showInputMessage="1" showErrorMessage="1" errorTitle="DEA Code" error="Expected 5 digits" sqref="E17:E32">
      <formula1>5</formula1>
    </dataValidation>
  </dataValidations>
  <hyperlinks>
    <hyperlink ref="C14" r:id="rId1"/>
  </hyperlinks>
  <printOptions horizontalCentered="1"/>
  <pageMargins left="0.19685039370078741" right="0.19685039370078741" top="0.19685039370078741" bottom="0.39370078740157483" header="0" footer="0.19685039370078741"/>
  <pageSetup paperSize="9" scale="65" orientation="landscape" r:id="rId2"/>
  <headerFooter alignWithMargins="0">
    <oddFooter>&amp;L&amp;"Arial,Italic"Form ID:&amp;F&amp;R&amp;"Arial,Italic"Recommended Distribution: Finance (original), Procurement/Logistics (copy) and Requestor (copy)</oddFooter>
  </headerFooter>
  <rowBreaks count="1" manualBreakCount="1">
    <brk id="10" max="16383" man="1"/>
  </rowBreaks>
  <colBreaks count="1" manualBreakCount="1">
    <brk id="1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topLeftCell="A3" zoomScale="90" zoomScaleNormal="90" workbookViewId="0">
      <selection activeCell="CB19" sqref="CB19:CC19"/>
    </sheetView>
  </sheetViews>
  <sheetFormatPr defaultColWidth="9.140625" defaultRowHeight="12.75" x14ac:dyDescent="0.2"/>
  <cols>
    <col min="1" max="1" width="8.7109375" style="212" customWidth="1"/>
    <col min="2" max="2" width="46" style="212" customWidth="1"/>
    <col min="3" max="3" width="14.42578125" style="212" customWidth="1"/>
    <col min="4" max="20" width="17.42578125" style="212" customWidth="1"/>
    <col min="21" max="21" width="17" style="212" customWidth="1"/>
    <col min="22" max="22" width="15.140625" style="212" customWidth="1"/>
    <col min="23" max="23" width="21.5703125" style="212" customWidth="1"/>
    <col min="24" max="25" width="9.140625" style="212"/>
    <col min="26" max="26" width="9.42578125" style="212" customWidth="1"/>
    <col min="27" max="28" width="9.140625" style="212"/>
    <col min="29" max="29" width="9.5703125" style="212" bestFit="1" customWidth="1"/>
    <col min="30" max="16384" width="9.140625" style="212"/>
  </cols>
  <sheetData>
    <row r="1" spans="1:34" ht="45.75" customHeight="1" thickBot="1" x14ac:dyDescent="0.25">
      <c r="A1" s="928" t="s">
        <v>494</v>
      </c>
      <c r="B1" s="929"/>
      <c r="C1" s="929"/>
      <c r="D1" s="929"/>
      <c r="E1" s="930"/>
      <c r="F1" s="930"/>
      <c r="G1" s="930"/>
      <c r="H1" s="930"/>
      <c r="I1" s="930"/>
      <c r="J1" s="930"/>
      <c r="K1" s="930"/>
      <c r="L1" s="930"/>
      <c r="M1" s="930"/>
      <c r="N1" s="930"/>
      <c r="O1" s="930"/>
      <c r="P1" s="930"/>
      <c r="Q1" s="930"/>
      <c r="R1" s="930"/>
      <c r="S1" s="930"/>
      <c r="T1" s="930"/>
      <c r="U1" s="929"/>
      <c r="V1" s="929"/>
      <c r="W1" s="931"/>
    </row>
    <row r="2" spans="1:34" ht="45.75" customHeight="1" x14ac:dyDescent="0.2">
      <c r="A2" s="934" t="s">
        <v>507</v>
      </c>
      <c r="B2" s="936" t="s">
        <v>391</v>
      </c>
      <c r="C2" s="936" t="s">
        <v>17</v>
      </c>
      <c r="D2" s="491" t="s">
        <v>404</v>
      </c>
      <c r="E2" s="491" t="s">
        <v>405</v>
      </c>
      <c r="F2" s="491" t="s">
        <v>406</v>
      </c>
      <c r="G2" s="491" t="s">
        <v>407</v>
      </c>
      <c r="H2" s="491" t="s">
        <v>408</v>
      </c>
      <c r="I2" s="491" t="s">
        <v>409</v>
      </c>
      <c r="J2" s="491" t="s">
        <v>410</v>
      </c>
      <c r="K2" s="491" t="s">
        <v>411</v>
      </c>
      <c r="L2" s="491" t="s">
        <v>412</v>
      </c>
      <c r="M2" s="491" t="s">
        <v>413</v>
      </c>
      <c r="N2" s="491" t="s">
        <v>414</v>
      </c>
      <c r="O2" s="491" t="s">
        <v>415</v>
      </c>
      <c r="P2" s="491" t="s">
        <v>416</v>
      </c>
      <c r="Q2" s="491" t="s">
        <v>417</v>
      </c>
      <c r="R2" s="491" t="s">
        <v>418</v>
      </c>
      <c r="S2" s="936" t="s">
        <v>420</v>
      </c>
      <c r="T2" s="936" t="s">
        <v>419</v>
      </c>
      <c r="U2" s="936" t="s">
        <v>493</v>
      </c>
      <c r="V2" s="936" t="s">
        <v>402</v>
      </c>
      <c r="W2" s="938" t="s">
        <v>249</v>
      </c>
    </row>
    <row r="3" spans="1:34" s="214" customFormat="1" ht="46.5" customHeight="1" x14ac:dyDescent="0.2">
      <c r="A3" s="935"/>
      <c r="B3" s="937"/>
      <c r="C3" s="937"/>
      <c r="D3" s="489" t="s">
        <v>392</v>
      </c>
      <c r="E3" s="489" t="s">
        <v>392</v>
      </c>
      <c r="F3" s="489" t="s">
        <v>392</v>
      </c>
      <c r="G3" s="489" t="s">
        <v>392</v>
      </c>
      <c r="H3" s="489" t="s">
        <v>392</v>
      </c>
      <c r="I3" s="489" t="s">
        <v>392</v>
      </c>
      <c r="J3" s="489" t="s">
        <v>392</v>
      </c>
      <c r="K3" s="489" t="s">
        <v>392</v>
      </c>
      <c r="L3" s="489" t="s">
        <v>392</v>
      </c>
      <c r="M3" s="489" t="s">
        <v>392</v>
      </c>
      <c r="N3" s="489" t="s">
        <v>392</v>
      </c>
      <c r="O3" s="489" t="s">
        <v>392</v>
      </c>
      <c r="P3" s="489" t="s">
        <v>392</v>
      </c>
      <c r="Q3" s="489" t="s">
        <v>392</v>
      </c>
      <c r="R3" s="489" t="s">
        <v>392</v>
      </c>
      <c r="S3" s="937"/>
      <c r="T3" s="937"/>
      <c r="U3" s="937"/>
      <c r="V3" s="937"/>
      <c r="W3" s="939"/>
      <c r="AA3" s="213"/>
      <c r="AB3" s="213"/>
      <c r="AC3" s="213"/>
      <c r="AD3" s="213"/>
      <c r="AE3" s="213"/>
      <c r="AF3" s="213"/>
      <c r="AG3" s="213"/>
      <c r="AH3" s="213"/>
    </row>
    <row r="4" spans="1:34" s="490" customFormat="1" ht="27" customHeight="1" x14ac:dyDescent="0.2">
      <c r="A4" s="492">
        <v>1</v>
      </c>
      <c r="B4" s="493" t="str">
        <f>PR!G17</f>
        <v>Rice برنج</v>
      </c>
      <c r="C4" s="493" t="str">
        <f>PR!H17</f>
        <v>KG</v>
      </c>
      <c r="D4" s="493">
        <v>200</v>
      </c>
      <c r="E4" s="494">
        <v>20</v>
      </c>
      <c r="F4" s="494">
        <v>20</v>
      </c>
      <c r="G4" s="494">
        <v>20</v>
      </c>
      <c r="H4" s="494">
        <v>20</v>
      </c>
      <c r="I4" s="494">
        <v>20</v>
      </c>
      <c r="J4" s="494">
        <v>20</v>
      </c>
      <c r="K4" s="494">
        <v>20</v>
      </c>
      <c r="L4" s="494">
        <v>20</v>
      </c>
      <c r="M4" s="494">
        <v>20</v>
      </c>
      <c r="N4" s="494">
        <v>20</v>
      </c>
      <c r="O4" s="494">
        <v>20</v>
      </c>
      <c r="P4" s="494">
        <v>20</v>
      </c>
      <c r="Q4" s="494">
        <v>20</v>
      </c>
      <c r="R4" s="494">
        <v>20</v>
      </c>
      <c r="S4" s="493">
        <f>SUM(B4:R4)</f>
        <v>480</v>
      </c>
      <c r="T4" s="494">
        <v>3</v>
      </c>
      <c r="U4" s="493">
        <f>S4*T4</f>
        <v>1440</v>
      </c>
      <c r="V4" s="493">
        <v>90</v>
      </c>
      <c r="W4" s="508">
        <f>V4*U4</f>
        <v>129600</v>
      </c>
    </row>
    <row r="5" spans="1:34" s="490" customFormat="1" ht="27" customHeight="1" x14ac:dyDescent="0.2">
      <c r="A5" s="492">
        <v>2</v>
      </c>
      <c r="B5" s="493" t="str">
        <f>PR!G18</f>
        <v xml:space="preserve">oil روغن </v>
      </c>
      <c r="C5" s="493" t="str">
        <f>PR!H18</f>
        <v xml:space="preserve">Litter </v>
      </c>
      <c r="D5" s="493">
        <v>100</v>
      </c>
      <c r="E5" s="494">
        <v>20</v>
      </c>
      <c r="F5" s="494">
        <v>20</v>
      </c>
      <c r="G5" s="494">
        <v>20</v>
      </c>
      <c r="H5" s="494">
        <v>20</v>
      </c>
      <c r="I5" s="494">
        <v>20</v>
      </c>
      <c r="J5" s="494">
        <v>20</v>
      </c>
      <c r="K5" s="494">
        <v>20</v>
      </c>
      <c r="L5" s="494">
        <v>20</v>
      </c>
      <c r="M5" s="494">
        <v>20</v>
      </c>
      <c r="N5" s="494">
        <v>20</v>
      </c>
      <c r="O5" s="494">
        <v>20</v>
      </c>
      <c r="P5" s="494">
        <v>20</v>
      </c>
      <c r="Q5" s="494">
        <v>20</v>
      </c>
      <c r="R5" s="494">
        <v>20</v>
      </c>
      <c r="S5" s="493">
        <f t="shared" ref="S5:S19" si="0">SUM(B5:R5)</f>
        <v>380</v>
      </c>
      <c r="T5" s="494">
        <v>3</v>
      </c>
      <c r="U5" s="493">
        <f t="shared" ref="U5:U19" si="1">S5*T5</f>
        <v>1140</v>
      </c>
      <c r="V5" s="493">
        <v>100</v>
      </c>
      <c r="W5" s="508">
        <f t="shared" ref="W5:W19" si="2">V5*U5</f>
        <v>114000</v>
      </c>
    </row>
    <row r="6" spans="1:34" s="490" customFormat="1" ht="27" customHeight="1" x14ac:dyDescent="0.2">
      <c r="A6" s="492">
        <v>3</v>
      </c>
      <c r="B6" s="493" t="str">
        <f>PR!G19</f>
        <v>Salt نمک</v>
      </c>
      <c r="C6" s="493" t="str">
        <f>PR!H19</f>
        <v>Box</v>
      </c>
      <c r="D6" s="493">
        <v>30</v>
      </c>
      <c r="E6" s="494">
        <v>5</v>
      </c>
      <c r="F6" s="494">
        <v>5</v>
      </c>
      <c r="G6" s="494">
        <v>5</v>
      </c>
      <c r="H6" s="494">
        <v>5</v>
      </c>
      <c r="I6" s="494">
        <v>5</v>
      </c>
      <c r="J6" s="494">
        <v>5</v>
      </c>
      <c r="K6" s="494">
        <v>5</v>
      </c>
      <c r="L6" s="494">
        <v>5</v>
      </c>
      <c r="M6" s="494">
        <v>5</v>
      </c>
      <c r="N6" s="494">
        <v>5</v>
      </c>
      <c r="O6" s="494">
        <v>5</v>
      </c>
      <c r="P6" s="494">
        <v>5</v>
      </c>
      <c r="Q6" s="494">
        <v>5</v>
      </c>
      <c r="R6" s="494">
        <v>5</v>
      </c>
      <c r="S6" s="493">
        <f t="shared" si="0"/>
        <v>100</v>
      </c>
      <c r="T6" s="494">
        <v>3</v>
      </c>
      <c r="U6" s="493">
        <f t="shared" si="1"/>
        <v>300</v>
      </c>
      <c r="V6" s="493">
        <v>50</v>
      </c>
      <c r="W6" s="508">
        <f t="shared" si="2"/>
        <v>15000</v>
      </c>
    </row>
    <row r="7" spans="1:34" s="490" customFormat="1" ht="27" customHeight="1" x14ac:dyDescent="0.2">
      <c r="A7" s="492">
        <v>4</v>
      </c>
      <c r="B7" s="493" t="str">
        <f>PR!G20</f>
        <v>Tomato paste روب</v>
      </c>
      <c r="C7" s="493" t="str">
        <f>PR!H20</f>
        <v xml:space="preserve">CAN </v>
      </c>
      <c r="D7" s="493">
        <v>30</v>
      </c>
      <c r="E7" s="494">
        <v>20</v>
      </c>
      <c r="F7" s="494">
        <v>20</v>
      </c>
      <c r="G7" s="494">
        <v>20</v>
      </c>
      <c r="H7" s="494">
        <v>20</v>
      </c>
      <c r="I7" s="494">
        <v>20</v>
      </c>
      <c r="J7" s="494">
        <v>20</v>
      </c>
      <c r="K7" s="494">
        <v>20</v>
      </c>
      <c r="L7" s="494">
        <v>20</v>
      </c>
      <c r="M7" s="494">
        <v>20</v>
      </c>
      <c r="N7" s="494">
        <v>20</v>
      </c>
      <c r="O7" s="494">
        <v>20</v>
      </c>
      <c r="P7" s="494">
        <v>20</v>
      </c>
      <c r="Q7" s="494">
        <v>20</v>
      </c>
      <c r="R7" s="494">
        <v>20</v>
      </c>
      <c r="S7" s="493">
        <f t="shared" si="0"/>
        <v>310</v>
      </c>
      <c r="T7" s="494">
        <v>3</v>
      </c>
      <c r="U7" s="493">
        <f t="shared" si="1"/>
        <v>930</v>
      </c>
      <c r="V7" s="493">
        <v>80</v>
      </c>
      <c r="W7" s="508">
        <f t="shared" si="2"/>
        <v>74400</v>
      </c>
    </row>
    <row r="8" spans="1:34" s="490" customFormat="1" ht="27" customHeight="1" x14ac:dyDescent="0.2">
      <c r="A8" s="492">
        <v>5</v>
      </c>
      <c r="B8" s="493" t="str">
        <f>PR!G21</f>
        <v xml:space="preserve">Sugar بوره </v>
      </c>
      <c r="C8" s="493" t="str">
        <f>PR!H21</f>
        <v>KG</v>
      </c>
      <c r="D8" s="493">
        <v>50</v>
      </c>
      <c r="E8" s="494">
        <v>20</v>
      </c>
      <c r="F8" s="494">
        <v>20</v>
      </c>
      <c r="G8" s="494">
        <v>20</v>
      </c>
      <c r="H8" s="494">
        <v>20</v>
      </c>
      <c r="I8" s="494">
        <v>20</v>
      </c>
      <c r="J8" s="494">
        <v>20</v>
      </c>
      <c r="K8" s="494">
        <v>20</v>
      </c>
      <c r="L8" s="494">
        <v>20</v>
      </c>
      <c r="M8" s="494">
        <v>20</v>
      </c>
      <c r="N8" s="494">
        <v>20</v>
      </c>
      <c r="O8" s="494">
        <v>20</v>
      </c>
      <c r="P8" s="494">
        <v>20</v>
      </c>
      <c r="Q8" s="494">
        <v>20</v>
      </c>
      <c r="R8" s="494">
        <v>20</v>
      </c>
      <c r="S8" s="493">
        <f t="shared" si="0"/>
        <v>330</v>
      </c>
      <c r="T8" s="494">
        <v>3</v>
      </c>
      <c r="U8" s="493">
        <f t="shared" si="1"/>
        <v>990</v>
      </c>
      <c r="V8" s="493">
        <v>60</v>
      </c>
      <c r="W8" s="508">
        <f t="shared" si="2"/>
        <v>59400</v>
      </c>
    </row>
    <row r="9" spans="1:34" s="490" customFormat="1" ht="27" customHeight="1" x14ac:dyDescent="0.2">
      <c r="A9" s="492">
        <v>6</v>
      </c>
      <c r="B9" s="493" t="str">
        <f>PR!G22</f>
        <v xml:space="preserve">Green Tea  چای </v>
      </c>
      <c r="C9" s="493" t="str">
        <f>PR!H22</f>
        <v>KG</v>
      </c>
      <c r="D9" s="493">
        <v>10</v>
      </c>
      <c r="E9" s="494">
        <v>5</v>
      </c>
      <c r="F9" s="494">
        <v>5</v>
      </c>
      <c r="G9" s="494">
        <v>5</v>
      </c>
      <c r="H9" s="494">
        <v>5</v>
      </c>
      <c r="I9" s="494">
        <v>5</v>
      </c>
      <c r="J9" s="494">
        <v>5</v>
      </c>
      <c r="K9" s="494">
        <v>5</v>
      </c>
      <c r="L9" s="494">
        <v>5</v>
      </c>
      <c r="M9" s="494">
        <v>5</v>
      </c>
      <c r="N9" s="494">
        <v>5</v>
      </c>
      <c r="O9" s="494">
        <v>5</v>
      </c>
      <c r="P9" s="494">
        <v>5</v>
      </c>
      <c r="Q9" s="494">
        <v>5</v>
      </c>
      <c r="R9" s="494">
        <v>5</v>
      </c>
      <c r="S9" s="493">
        <f t="shared" si="0"/>
        <v>80</v>
      </c>
      <c r="T9" s="494">
        <v>3</v>
      </c>
      <c r="U9" s="493">
        <f t="shared" si="1"/>
        <v>240</v>
      </c>
      <c r="V9" s="493">
        <v>280</v>
      </c>
      <c r="W9" s="508">
        <f t="shared" si="2"/>
        <v>67200</v>
      </c>
    </row>
    <row r="10" spans="1:34" s="490" customFormat="1" ht="27" customHeight="1" x14ac:dyDescent="0.2">
      <c r="A10" s="492">
        <v>7</v>
      </c>
      <c r="B10" s="493" t="str">
        <f>PR!G23</f>
        <v xml:space="preserve">Onion پیاز </v>
      </c>
      <c r="C10" s="493" t="str">
        <f>PR!H23</f>
        <v>KG</v>
      </c>
      <c r="D10" s="493">
        <v>100</v>
      </c>
      <c r="E10" s="494">
        <v>50</v>
      </c>
      <c r="F10" s="494">
        <v>50</v>
      </c>
      <c r="G10" s="494">
        <v>50</v>
      </c>
      <c r="H10" s="494">
        <v>50</v>
      </c>
      <c r="I10" s="494">
        <v>50</v>
      </c>
      <c r="J10" s="494">
        <v>50</v>
      </c>
      <c r="K10" s="494">
        <v>50</v>
      </c>
      <c r="L10" s="494">
        <v>50</v>
      </c>
      <c r="M10" s="494">
        <v>50</v>
      </c>
      <c r="N10" s="494">
        <v>50</v>
      </c>
      <c r="O10" s="494">
        <v>50</v>
      </c>
      <c r="P10" s="494">
        <v>50</v>
      </c>
      <c r="Q10" s="494">
        <v>50</v>
      </c>
      <c r="R10" s="494">
        <v>50</v>
      </c>
      <c r="S10" s="493">
        <f t="shared" si="0"/>
        <v>800</v>
      </c>
      <c r="T10" s="494">
        <v>3</v>
      </c>
      <c r="U10" s="493">
        <f t="shared" si="1"/>
        <v>2400</v>
      </c>
      <c r="V10" s="493">
        <v>40</v>
      </c>
      <c r="W10" s="508">
        <f t="shared" si="2"/>
        <v>96000</v>
      </c>
    </row>
    <row r="11" spans="1:34" s="490" customFormat="1" ht="27" customHeight="1" x14ac:dyDescent="0.2">
      <c r="A11" s="492">
        <v>8</v>
      </c>
      <c r="B11" s="493" t="str">
        <f>PR!G24</f>
        <v xml:space="preserve">Patato کچالو </v>
      </c>
      <c r="C11" s="493" t="str">
        <f>PR!H24</f>
        <v>KG</v>
      </c>
      <c r="D11" s="493">
        <v>170</v>
      </c>
      <c r="E11" s="494">
        <v>50</v>
      </c>
      <c r="F11" s="494">
        <v>50</v>
      </c>
      <c r="G11" s="494">
        <v>50</v>
      </c>
      <c r="H11" s="494">
        <v>50</v>
      </c>
      <c r="I11" s="494">
        <v>50</v>
      </c>
      <c r="J11" s="494">
        <v>50</v>
      </c>
      <c r="K11" s="494">
        <v>50</v>
      </c>
      <c r="L11" s="494">
        <v>50</v>
      </c>
      <c r="M11" s="494">
        <v>50</v>
      </c>
      <c r="N11" s="494">
        <v>50</v>
      </c>
      <c r="O11" s="494">
        <v>50</v>
      </c>
      <c r="P11" s="494">
        <v>50</v>
      </c>
      <c r="Q11" s="494">
        <v>50</v>
      </c>
      <c r="R11" s="494">
        <v>50</v>
      </c>
      <c r="S11" s="493">
        <f t="shared" si="0"/>
        <v>870</v>
      </c>
      <c r="T11" s="494">
        <v>3</v>
      </c>
      <c r="U11" s="493">
        <f t="shared" si="1"/>
        <v>2610</v>
      </c>
      <c r="V11" s="493">
        <v>40</v>
      </c>
      <c r="W11" s="508">
        <f t="shared" si="2"/>
        <v>104400</v>
      </c>
    </row>
    <row r="12" spans="1:34" s="490" customFormat="1" ht="27" customHeight="1" x14ac:dyDescent="0.2">
      <c r="A12" s="492">
        <v>9</v>
      </c>
      <c r="B12" s="493" t="str">
        <f>PR!G25</f>
        <v>Dish Washing liquid مایع ظرف شوی</v>
      </c>
      <c r="C12" s="493" t="str">
        <f>PR!H25</f>
        <v>Bottle</v>
      </c>
      <c r="D12" s="493">
        <v>15</v>
      </c>
      <c r="E12" s="494">
        <v>6</v>
      </c>
      <c r="F12" s="494">
        <v>6</v>
      </c>
      <c r="G12" s="494">
        <v>6</v>
      </c>
      <c r="H12" s="494">
        <v>6</v>
      </c>
      <c r="I12" s="494">
        <v>6</v>
      </c>
      <c r="J12" s="494">
        <v>6</v>
      </c>
      <c r="K12" s="494">
        <v>6</v>
      </c>
      <c r="L12" s="494">
        <v>6</v>
      </c>
      <c r="M12" s="494">
        <v>6</v>
      </c>
      <c r="N12" s="494">
        <v>6</v>
      </c>
      <c r="O12" s="494">
        <v>6</v>
      </c>
      <c r="P12" s="494">
        <v>6</v>
      </c>
      <c r="Q12" s="494">
        <v>6</v>
      </c>
      <c r="R12" s="494">
        <v>6</v>
      </c>
      <c r="S12" s="493">
        <f t="shared" si="0"/>
        <v>99</v>
      </c>
      <c r="T12" s="494">
        <v>3</v>
      </c>
      <c r="U12" s="493">
        <f t="shared" si="1"/>
        <v>297</v>
      </c>
      <c r="V12" s="493">
        <v>80</v>
      </c>
      <c r="W12" s="508">
        <f t="shared" si="2"/>
        <v>23760</v>
      </c>
    </row>
    <row r="13" spans="1:34" s="490" customFormat="1" ht="27" customHeight="1" x14ac:dyDescent="0.2">
      <c r="A13" s="492">
        <v>10</v>
      </c>
      <c r="B13" s="493" t="str">
        <f>PR!G26</f>
        <v xml:space="preserve">Ben لوبیا </v>
      </c>
      <c r="C13" s="493" t="str">
        <f>PR!H26</f>
        <v>KG</v>
      </c>
      <c r="D13" s="493">
        <v>100</v>
      </c>
      <c r="E13" s="494">
        <v>25</v>
      </c>
      <c r="F13" s="494">
        <v>25</v>
      </c>
      <c r="G13" s="494">
        <v>25</v>
      </c>
      <c r="H13" s="494">
        <v>25</v>
      </c>
      <c r="I13" s="494">
        <v>25</v>
      </c>
      <c r="J13" s="494">
        <v>25</v>
      </c>
      <c r="K13" s="494">
        <v>25</v>
      </c>
      <c r="L13" s="494">
        <v>25</v>
      </c>
      <c r="M13" s="494">
        <v>25</v>
      </c>
      <c r="N13" s="494">
        <v>25</v>
      </c>
      <c r="O13" s="494">
        <v>25</v>
      </c>
      <c r="P13" s="494">
        <v>25</v>
      </c>
      <c r="Q13" s="494">
        <v>25</v>
      </c>
      <c r="R13" s="494">
        <v>25</v>
      </c>
      <c r="S13" s="493">
        <f t="shared" si="0"/>
        <v>450</v>
      </c>
      <c r="T13" s="494">
        <v>3</v>
      </c>
      <c r="U13" s="493">
        <f t="shared" si="1"/>
        <v>1350</v>
      </c>
      <c r="V13" s="493">
        <v>120</v>
      </c>
      <c r="W13" s="508">
        <f t="shared" si="2"/>
        <v>162000</v>
      </c>
    </row>
    <row r="14" spans="1:34" s="490" customFormat="1" ht="27" customHeight="1" x14ac:dyDescent="0.2">
      <c r="A14" s="492">
        <v>11</v>
      </c>
      <c r="B14" s="493" t="str">
        <f>PR!G27</f>
        <v xml:space="preserve">Pea نخود </v>
      </c>
      <c r="C14" s="493" t="str">
        <f>PR!H27</f>
        <v>KG</v>
      </c>
      <c r="D14" s="493">
        <v>60</v>
      </c>
      <c r="E14" s="494">
        <v>28</v>
      </c>
      <c r="F14" s="494">
        <v>28</v>
      </c>
      <c r="G14" s="494">
        <v>28</v>
      </c>
      <c r="H14" s="494">
        <v>28</v>
      </c>
      <c r="I14" s="494">
        <v>28</v>
      </c>
      <c r="J14" s="494">
        <v>28</v>
      </c>
      <c r="K14" s="494">
        <v>28</v>
      </c>
      <c r="L14" s="494">
        <v>28</v>
      </c>
      <c r="M14" s="494">
        <v>28</v>
      </c>
      <c r="N14" s="494">
        <v>28</v>
      </c>
      <c r="O14" s="494">
        <v>28</v>
      </c>
      <c r="P14" s="494">
        <v>28</v>
      </c>
      <c r="Q14" s="494">
        <v>28</v>
      </c>
      <c r="R14" s="494">
        <v>28</v>
      </c>
      <c r="S14" s="493">
        <f t="shared" si="0"/>
        <v>452</v>
      </c>
      <c r="T14" s="494">
        <v>3</v>
      </c>
      <c r="U14" s="493">
        <f t="shared" si="1"/>
        <v>1356</v>
      </c>
      <c r="V14" s="493">
        <v>150</v>
      </c>
      <c r="W14" s="508">
        <f t="shared" si="2"/>
        <v>203400</v>
      </c>
    </row>
    <row r="15" spans="1:34" s="490" customFormat="1" ht="27" customHeight="1" x14ac:dyDescent="0.2">
      <c r="A15" s="492">
        <v>12</v>
      </c>
      <c r="B15" s="493" t="str">
        <f>PR!G29</f>
        <v xml:space="preserve">Milk  شیر </v>
      </c>
      <c r="C15" s="493" t="str">
        <f>PR!H29</f>
        <v xml:space="preserve">Pack </v>
      </c>
      <c r="D15" s="493">
        <v>70</v>
      </c>
      <c r="E15" s="494">
        <v>10</v>
      </c>
      <c r="F15" s="494">
        <v>10</v>
      </c>
      <c r="G15" s="494">
        <v>10</v>
      </c>
      <c r="H15" s="494">
        <v>10</v>
      </c>
      <c r="I15" s="494">
        <v>10</v>
      </c>
      <c r="J15" s="494">
        <v>10</v>
      </c>
      <c r="K15" s="494">
        <v>10</v>
      </c>
      <c r="L15" s="494">
        <v>10</v>
      </c>
      <c r="M15" s="494">
        <v>10</v>
      </c>
      <c r="N15" s="494">
        <v>10</v>
      </c>
      <c r="O15" s="494">
        <v>10</v>
      </c>
      <c r="P15" s="494">
        <v>10</v>
      </c>
      <c r="Q15" s="494">
        <v>10</v>
      </c>
      <c r="R15" s="494">
        <v>10</v>
      </c>
      <c r="S15" s="493">
        <f t="shared" si="0"/>
        <v>210</v>
      </c>
      <c r="T15" s="494">
        <v>3</v>
      </c>
      <c r="U15" s="493">
        <f t="shared" si="1"/>
        <v>630</v>
      </c>
      <c r="V15" s="493">
        <v>350</v>
      </c>
      <c r="W15" s="508">
        <f t="shared" si="2"/>
        <v>220500</v>
      </c>
    </row>
    <row r="16" spans="1:34" s="490" customFormat="1" ht="27" customHeight="1" x14ac:dyDescent="0.2">
      <c r="A16" s="492">
        <v>13</v>
      </c>
      <c r="B16" s="493" t="str">
        <f>PR!G30</f>
        <v xml:space="preserve">Fresh Meat گوشت تازه </v>
      </c>
      <c r="C16" s="493" t="str">
        <f>PR!H30</f>
        <v>KG</v>
      </c>
      <c r="D16" s="493">
        <v>140</v>
      </c>
      <c r="E16" s="494">
        <v>20</v>
      </c>
      <c r="F16" s="494">
        <v>20</v>
      </c>
      <c r="G16" s="494">
        <v>20</v>
      </c>
      <c r="H16" s="494">
        <v>20</v>
      </c>
      <c r="I16" s="494">
        <v>20</v>
      </c>
      <c r="J16" s="494">
        <v>20</v>
      </c>
      <c r="K16" s="494">
        <v>20</v>
      </c>
      <c r="L16" s="494">
        <v>20</v>
      </c>
      <c r="M16" s="494">
        <v>20</v>
      </c>
      <c r="N16" s="494">
        <v>20</v>
      </c>
      <c r="O16" s="494">
        <v>20</v>
      </c>
      <c r="P16" s="494">
        <v>20</v>
      </c>
      <c r="Q16" s="494">
        <v>20</v>
      </c>
      <c r="R16" s="494">
        <v>20</v>
      </c>
      <c r="S16" s="493">
        <f t="shared" si="0"/>
        <v>420</v>
      </c>
      <c r="T16" s="494">
        <v>3</v>
      </c>
      <c r="U16" s="493">
        <f t="shared" si="1"/>
        <v>1260</v>
      </c>
      <c r="V16" s="493">
        <v>340</v>
      </c>
      <c r="W16" s="508">
        <f t="shared" si="2"/>
        <v>428400</v>
      </c>
    </row>
    <row r="17" spans="1:23" s="490" customFormat="1" ht="27" customHeight="1" x14ac:dyDescent="0.2">
      <c r="A17" s="492">
        <v>14</v>
      </c>
      <c r="B17" s="493" t="str">
        <f>PR!G31</f>
        <v xml:space="preserve">Bread نان </v>
      </c>
      <c r="C17" s="493" t="str">
        <f>PR!H31</f>
        <v xml:space="preserve">Loaf </v>
      </c>
      <c r="D17" s="493">
        <v>4000</v>
      </c>
      <c r="E17" s="494">
        <v>200</v>
      </c>
      <c r="F17" s="494">
        <v>200</v>
      </c>
      <c r="G17" s="494">
        <v>200</v>
      </c>
      <c r="H17" s="494">
        <v>200</v>
      </c>
      <c r="I17" s="494">
        <v>200</v>
      </c>
      <c r="J17" s="494">
        <v>200</v>
      </c>
      <c r="K17" s="494">
        <v>200</v>
      </c>
      <c r="L17" s="494">
        <v>200</v>
      </c>
      <c r="M17" s="494">
        <v>200</v>
      </c>
      <c r="N17" s="494">
        <v>200</v>
      </c>
      <c r="O17" s="494">
        <v>200</v>
      </c>
      <c r="P17" s="494">
        <v>200</v>
      </c>
      <c r="Q17" s="494">
        <v>200</v>
      </c>
      <c r="R17" s="494">
        <v>200</v>
      </c>
      <c r="S17" s="493">
        <f t="shared" si="0"/>
        <v>6800</v>
      </c>
      <c r="T17" s="494">
        <v>3</v>
      </c>
      <c r="U17" s="493">
        <f t="shared" si="1"/>
        <v>20400</v>
      </c>
      <c r="V17" s="493">
        <v>15</v>
      </c>
      <c r="W17" s="508">
        <f t="shared" si="2"/>
        <v>306000</v>
      </c>
    </row>
    <row r="18" spans="1:23" s="490" customFormat="1" ht="27" customHeight="1" x14ac:dyDescent="0.2">
      <c r="A18" s="492">
        <v>15</v>
      </c>
      <c r="B18" s="493" t="str">
        <f>PR!G32</f>
        <v xml:space="preserve">Fresh Vegitable سبزی جات تازه </v>
      </c>
      <c r="C18" s="493" t="str">
        <f>PR!H32</f>
        <v>KG</v>
      </c>
      <c r="D18" s="493">
        <v>200</v>
      </c>
      <c r="E18" s="494">
        <v>60</v>
      </c>
      <c r="F18" s="494">
        <v>60</v>
      </c>
      <c r="G18" s="494">
        <v>60</v>
      </c>
      <c r="H18" s="494">
        <v>60</v>
      </c>
      <c r="I18" s="494">
        <v>60</v>
      </c>
      <c r="J18" s="494">
        <v>60</v>
      </c>
      <c r="K18" s="494">
        <v>60</v>
      </c>
      <c r="L18" s="494">
        <v>60</v>
      </c>
      <c r="M18" s="494">
        <v>60</v>
      </c>
      <c r="N18" s="494">
        <v>60</v>
      </c>
      <c r="O18" s="494">
        <v>60</v>
      </c>
      <c r="P18" s="494">
        <v>60</v>
      </c>
      <c r="Q18" s="494">
        <v>60</v>
      </c>
      <c r="R18" s="494">
        <v>60</v>
      </c>
      <c r="S18" s="493">
        <f t="shared" si="0"/>
        <v>1040</v>
      </c>
      <c r="T18" s="494">
        <v>3</v>
      </c>
      <c r="U18" s="493">
        <f t="shared" si="1"/>
        <v>3120</v>
      </c>
      <c r="V18" s="493">
        <v>45</v>
      </c>
      <c r="W18" s="508">
        <f t="shared" si="2"/>
        <v>140400</v>
      </c>
    </row>
    <row r="19" spans="1:23" s="490" customFormat="1" ht="27" customHeight="1" x14ac:dyDescent="0.2">
      <c r="A19" s="492">
        <v>16</v>
      </c>
      <c r="B19" s="493" t="s">
        <v>403</v>
      </c>
      <c r="C19" s="493" t="s">
        <v>309</v>
      </c>
      <c r="D19" s="494">
        <v>2100</v>
      </c>
      <c r="E19" s="494">
        <v>700</v>
      </c>
      <c r="F19" s="494">
        <v>700</v>
      </c>
      <c r="G19" s="494">
        <v>700</v>
      </c>
      <c r="H19" s="494">
        <v>700</v>
      </c>
      <c r="I19" s="494">
        <v>700</v>
      </c>
      <c r="J19" s="494">
        <v>700</v>
      </c>
      <c r="K19" s="494">
        <v>700</v>
      </c>
      <c r="L19" s="494">
        <v>700</v>
      </c>
      <c r="M19" s="494">
        <v>700</v>
      </c>
      <c r="N19" s="494">
        <v>700</v>
      </c>
      <c r="O19" s="494">
        <v>700</v>
      </c>
      <c r="P19" s="494">
        <v>700</v>
      </c>
      <c r="Q19" s="494">
        <v>700</v>
      </c>
      <c r="R19" s="494">
        <v>700</v>
      </c>
      <c r="S19" s="493">
        <f t="shared" si="0"/>
        <v>11900</v>
      </c>
      <c r="T19" s="494">
        <v>3</v>
      </c>
      <c r="U19" s="493">
        <f t="shared" si="1"/>
        <v>35700</v>
      </c>
      <c r="V19" s="493">
        <v>10</v>
      </c>
      <c r="W19" s="508">
        <f t="shared" si="2"/>
        <v>357000</v>
      </c>
    </row>
    <row r="20" spans="1:23" s="215" customFormat="1" ht="33" customHeight="1" x14ac:dyDescent="0.2">
      <c r="S20" s="506"/>
      <c r="T20" s="506"/>
      <c r="U20" s="932" t="s">
        <v>380</v>
      </c>
      <c r="V20" s="933"/>
      <c r="W20" s="505">
        <f>SUM(W4:W19)</f>
        <v>2501460</v>
      </c>
    </row>
    <row r="21" spans="1:23" x14ac:dyDescent="0.2">
      <c r="S21" s="507"/>
      <c r="T21" s="507"/>
      <c r="U21" s="507"/>
      <c r="V21" s="507"/>
      <c r="W21" s="507"/>
    </row>
  </sheetData>
  <mergeCells count="10">
    <mergeCell ref="A1:W1"/>
    <mergeCell ref="U20:V20"/>
    <mergeCell ref="A2:A3"/>
    <mergeCell ref="B2:B3"/>
    <mergeCell ref="C2:C3"/>
    <mergeCell ref="U2:U3"/>
    <mergeCell ref="V2:V3"/>
    <mergeCell ref="W2:W3"/>
    <mergeCell ref="T2:T3"/>
    <mergeCell ref="S2:S3"/>
  </mergeCells>
  <printOptions horizontalCentered="1"/>
  <pageMargins left="0.19685039370078741" right="0.19685039370078741" top="0.19685039370078741" bottom="0.39370078740157483" header="0" footer="0.19685039370078741"/>
  <pageSetup paperSize="9" scale="73" fitToHeight="0" orientation="portrait" r:id="rId1"/>
  <headerFooter alignWithMargins="0">
    <oddFooter>&amp;L&amp;"Arial,Italic"Form ID:&amp;F&amp;R&amp;"Arial,Italic"Recommended Distribution: Finance (original), Supplier (2nd original), Procurement (copy) and Warehouse (copy)</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tabSelected="1" view="pageBreakPreview" zoomScaleNormal="90" zoomScaleSheetLayoutView="100" workbookViewId="0">
      <selection activeCell="B4" sqref="B4"/>
    </sheetView>
  </sheetViews>
  <sheetFormatPr defaultColWidth="9.140625" defaultRowHeight="12.75" x14ac:dyDescent="0.2"/>
  <cols>
    <col min="1" max="1" width="8.7109375" style="212" customWidth="1"/>
    <col min="2" max="2" width="42.5703125" style="212" customWidth="1"/>
    <col min="3" max="3" width="21.42578125" style="212" customWidth="1"/>
    <col min="4" max="4" width="14.42578125" style="212" customWidth="1"/>
    <col min="5" max="5" width="13.85546875" style="212" customWidth="1"/>
    <col min="6" max="6" width="12.28515625" style="212" customWidth="1"/>
    <col min="7" max="7" width="19.28515625" style="212" customWidth="1"/>
    <col min="8" max="8" width="23.85546875" style="212" customWidth="1"/>
    <col min="9" max="16384" width="9.140625" style="212"/>
  </cols>
  <sheetData>
    <row r="1" spans="1:8" ht="64.5" customHeight="1" thickBot="1" x14ac:dyDescent="0.25">
      <c r="A1" s="940" t="s">
        <v>521</v>
      </c>
      <c r="B1" s="940"/>
      <c r="C1" s="940"/>
      <c r="D1" s="940"/>
      <c r="E1" s="940"/>
      <c r="F1" s="940"/>
      <c r="G1" s="940"/>
      <c r="H1" s="940"/>
    </row>
    <row r="2" spans="1:8" ht="45.75" customHeight="1" x14ac:dyDescent="0.2">
      <c r="A2" s="943" t="s">
        <v>150</v>
      </c>
      <c r="B2" s="941" t="s">
        <v>522</v>
      </c>
      <c r="C2" s="941" t="s">
        <v>510</v>
      </c>
      <c r="D2" s="941" t="s">
        <v>142</v>
      </c>
      <c r="E2" s="941" t="s">
        <v>59</v>
      </c>
      <c r="F2" s="941" t="s">
        <v>248</v>
      </c>
      <c r="G2" s="941" t="s">
        <v>249</v>
      </c>
      <c r="H2" s="948" t="s">
        <v>34</v>
      </c>
    </row>
    <row r="3" spans="1:8" s="214" customFormat="1" ht="20.25" customHeight="1" x14ac:dyDescent="0.2">
      <c r="A3" s="944"/>
      <c r="B3" s="942"/>
      <c r="C3" s="942"/>
      <c r="D3" s="942"/>
      <c r="E3" s="942"/>
      <c r="F3" s="942"/>
      <c r="G3" s="942"/>
      <c r="H3" s="949"/>
    </row>
    <row r="4" spans="1:8" s="490" customFormat="1" ht="27" customHeight="1" x14ac:dyDescent="0.2">
      <c r="A4" s="510">
        <v>1</v>
      </c>
      <c r="B4" s="509" t="s">
        <v>520</v>
      </c>
      <c r="C4" s="511" t="s">
        <v>523</v>
      </c>
      <c r="D4" s="494" t="s">
        <v>318</v>
      </c>
      <c r="E4" s="493">
        <v>2016</v>
      </c>
      <c r="F4" s="512"/>
      <c r="G4" s="515">
        <f>E4*F4</f>
        <v>0</v>
      </c>
      <c r="H4" s="513"/>
    </row>
    <row r="5" spans="1:8" s="490" customFormat="1" ht="27" customHeight="1" x14ac:dyDescent="0.2">
      <c r="A5" s="510">
        <v>2</v>
      </c>
      <c r="B5" s="509" t="s">
        <v>479</v>
      </c>
      <c r="C5" s="509" t="s">
        <v>512</v>
      </c>
      <c r="D5" s="494" t="s">
        <v>318</v>
      </c>
      <c r="E5" s="493">
        <v>777</v>
      </c>
      <c r="F5" s="512"/>
      <c r="G5" s="515">
        <f t="shared" ref="G5:G14" si="0">E5*F5</f>
        <v>0</v>
      </c>
      <c r="H5" s="513"/>
    </row>
    <row r="6" spans="1:8" s="490" customFormat="1" ht="27" customHeight="1" x14ac:dyDescent="0.2">
      <c r="A6" s="510">
        <v>3</v>
      </c>
      <c r="B6" s="509" t="s">
        <v>514</v>
      </c>
      <c r="C6" s="509"/>
      <c r="D6" s="494" t="s">
        <v>318</v>
      </c>
      <c r="E6" s="493">
        <v>303</v>
      </c>
      <c r="F6" s="512"/>
      <c r="G6" s="515">
        <f t="shared" si="0"/>
        <v>0</v>
      </c>
      <c r="H6" s="513"/>
    </row>
    <row r="7" spans="1:8" s="490" customFormat="1" ht="27" customHeight="1" x14ac:dyDescent="0.2">
      <c r="A7" s="510">
        <v>4</v>
      </c>
      <c r="B7" s="509" t="s">
        <v>480</v>
      </c>
      <c r="C7" s="509"/>
      <c r="D7" s="494" t="s">
        <v>515</v>
      </c>
      <c r="E7" s="493">
        <v>252</v>
      </c>
      <c r="F7" s="512"/>
      <c r="G7" s="515">
        <f t="shared" si="0"/>
        <v>0</v>
      </c>
      <c r="H7" s="513"/>
    </row>
    <row r="8" spans="1:8" s="490" customFormat="1" ht="27" customHeight="1" x14ac:dyDescent="0.2">
      <c r="A8" s="510">
        <v>5</v>
      </c>
      <c r="B8" s="509" t="s">
        <v>519</v>
      </c>
      <c r="C8" s="509" t="s">
        <v>526</v>
      </c>
      <c r="D8" s="494" t="s">
        <v>478</v>
      </c>
      <c r="E8" s="493">
        <v>957</v>
      </c>
      <c r="F8" s="512"/>
      <c r="G8" s="515">
        <f t="shared" si="0"/>
        <v>0</v>
      </c>
      <c r="H8" s="513"/>
    </row>
    <row r="9" spans="1:8" s="490" customFormat="1" ht="27" customHeight="1" x14ac:dyDescent="0.2">
      <c r="A9" s="510">
        <v>6</v>
      </c>
      <c r="B9" s="509" t="s">
        <v>517</v>
      </c>
      <c r="C9" s="509" t="s">
        <v>525</v>
      </c>
      <c r="D9" s="494" t="s">
        <v>309</v>
      </c>
      <c r="E9" s="493">
        <v>300</v>
      </c>
      <c r="F9" s="512"/>
      <c r="G9" s="515">
        <f t="shared" si="0"/>
        <v>0</v>
      </c>
      <c r="H9" s="513"/>
    </row>
    <row r="10" spans="1:8" s="490" customFormat="1" ht="27" customHeight="1" x14ac:dyDescent="0.2">
      <c r="A10" s="510">
        <v>7</v>
      </c>
      <c r="B10" s="509" t="s">
        <v>481</v>
      </c>
      <c r="C10" s="509"/>
      <c r="D10" s="494" t="s">
        <v>318</v>
      </c>
      <c r="E10" s="493">
        <v>107</v>
      </c>
      <c r="F10" s="512"/>
      <c r="G10" s="515">
        <f t="shared" si="0"/>
        <v>0</v>
      </c>
      <c r="H10" s="513"/>
    </row>
    <row r="11" spans="1:8" s="490" customFormat="1" ht="27" customHeight="1" x14ac:dyDescent="0.2">
      <c r="A11" s="510">
        <v>8</v>
      </c>
      <c r="B11" s="509" t="s">
        <v>482</v>
      </c>
      <c r="C11" s="509" t="s">
        <v>513</v>
      </c>
      <c r="D11" s="494" t="s">
        <v>508</v>
      </c>
      <c r="E11" s="493">
        <v>549</v>
      </c>
      <c r="F11" s="512"/>
      <c r="G11" s="515">
        <f t="shared" si="0"/>
        <v>0</v>
      </c>
      <c r="H11" s="513"/>
    </row>
    <row r="12" spans="1:8" s="490" customFormat="1" ht="27" customHeight="1" x14ac:dyDescent="0.2">
      <c r="A12" s="510">
        <v>9</v>
      </c>
      <c r="B12" s="509" t="s">
        <v>483</v>
      </c>
      <c r="C12" s="509" t="s">
        <v>511</v>
      </c>
      <c r="D12" s="494" t="s">
        <v>318</v>
      </c>
      <c r="E12" s="493">
        <v>160</v>
      </c>
      <c r="F12" s="512"/>
      <c r="G12" s="515">
        <f t="shared" si="0"/>
        <v>0</v>
      </c>
      <c r="H12" s="513"/>
    </row>
    <row r="13" spans="1:8" s="490" customFormat="1" ht="27" customHeight="1" x14ac:dyDescent="0.2">
      <c r="A13" s="510">
        <v>10</v>
      </c>
      <c r="B13" s="509" t="s">
        <v>484</v>
      </c>
      <c r="C13" s="509" t="s">
        <v>511</v>
      </c>
      <c r="D13" s="494" t="s">
        <v>318</v>
      </c>
      <c r="E13" s="493">
        <v>160</v>
      </c>
      <c r="F13" s="512"/>
      <c r="G13" s="515">
        <f t="shared" si="0"/>
        <v>0</v>
      </c>
      <c r="H13" s="513"/>
    </row>
    <row r="14" spans="1:8" s="490" customFormat="1" ht="27" customHeight="1" x14ac:dyDescent="0.2">
      <c r="A14" s="510">
        <v>11</v>
      </c>
      <c r="B14" s="509" t="s">
        <v>518</v>
      </c>
      <c r="C14" s="509" t="s">
        <v>511</v>
      </c>
      <c r="D14" s="494" t="s">
        <v>516</v>
      </c>
      <c r="E14" s="493">
        <v>294</v>
      </c>
      <c r="F14" s="512"/>
      <c r="G14" s="515">
        <f t="shared" si="0"/>
        <v>0</v>
      </c>
      <c r="H14" s="513"/>
    </row>
    <row r="15" spans="1:8" ht="36.75" customHeight="1" thickBot="1" x14ac:dyDescent="0.25">
      <c r="A15" s="945" t="s">
        <v>524</v>
      </c>
      <c r="B15" s="946"/>
      <c r="C15" s="946"/>
      <c r="D15" s="946"/>
      <c r="E15" s="946"/>
      <c r="F15" s="947"/>
      <c r="G15" s="516">
        <f>SUM(G4:G14)</f>
        <v>0</v>
      </c>
      <c r="H15" s="514"/>
    </row>
  </sheetData>
  <mergeCells count="10">
    <mergeCell ref="A15:F15"/>
    <mergeCell ref="A1:H1"/>
    <mergeCell ref="F2:F3"/>
    <mergeCell ref="G2:G3"/>
    <mergeCell ref="H2:H3"/>
    <mergeCell ref="E2:E3"/>
    <mergeCell ref="A2:A3"/>
    <mergeCell ref="B2:B3"/>
    <mergeCell ref="D2:D3"/>
    <mergeCell ref="C2:C3"/>
  </mergeCells>
  <pageMargins left="0.196850393700787" right="0.196850393700787" top="0.69685039400000004" bottom="0.39370078740157499" header="0" footer="0.196850393700787"/>
  <pageSetup paperSize="9" scale="9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
  <sheetViews>
    <sheetView zoomScale="90" zoomScaleNormal="90" workbookViewId="0">
      <pane xSplit="3" ySplit="4" topLeftCell="BN5" activePane="bottomRight" state="frozen"/>
      <selection activeCell="CB19" sqref="CB19:CC19"/>
      <selection pane="topRight" activeCell="CB19" sqref="CB19:CC19"/>
      <selection pane="bottomLeft" activeCell="CB19" sqref="CB19:CC19"/>
      <selection pane="bottomRight" activeCell="CB19" sqref="CB19:CC19"/>
    </sheetView>
  </sheetViews>
  <sheetFormatPr defaultColWidth="9.140625" defaultRowHeight="12.75" x14ac:dyDescent="0.2"/>
  <cols>
    <col min="1" max="1" width="8.7109375" style="212" customWidth="1"/>
    <col min="2" max="2" width="46" style="212" customWidth="1"/>
    <col min="3" max="3" width="14.42578125" style="212" customWidth="1"/>
    <col min="4" max="77" width="17.42578125" style="212" customWidth="1"/>
    <col min="78" max="78" width="17" style="212" customWidth="1"/>
    <col min="79" max="79" width="15.140625" style="212" customWidth="1"/>
    <col min="80" max="80" width="21.5703125" style="212" customWidth="1"/>
    <col min="81" max="82" width="9.140625" style="212"/>
    <col min="83" max="83" width="9.42578125" style="212" customWidth="1"/>
    <col min="84" max="85" width="9.140625" style="212"/>
    <col min="86" max="86" width="9.5703125" style="212" bestFit="1" customWidth="1"/>
    <col min="87" max="16384" width="9.140625" style="212"/>
  </cols>
  <sheetData>
    <row r="1" spans="1:91" ht="45.75" customHeight="1" thickBot="1" x14ac:dyDescent="0.25">
      <c r="A1" s="928" t="s">
        <v>491</v>
      </c>
      <c r="B1" s="929"/>
      <c r="C1" s="929"/>
      <c r="D1" s="929"/>
      <c r="E1" s="930"/>
      <c r="F1" s="930"/>
      <c r="G1" s="930"/>
      <c r="H1" s="930"/>
      <c r="I1" s="930"/>
      <c r="J1" s="930"/>
      <c r="K1" s="930"/>
      <c r="L1" s="930"/>
      <c r="M1" s="930"/>
      <c r="N1" s="930"/>
      <c r="O1" s="930"/>
      <c r="P1" s="930"/>
      <c r="Q1" s="930"/>
      <c r="R1" s="930"/>
      <c r="S1" s="930"/>
      <c r="T1" s="930"/>
      <c r="U1" s="930"/>
      <c r="V1" s="930"/>
      <c r="W1" s="930"/>
      <c r="X1" s="930"/>
      <c r="Y1" s="930"/>
      <c r="Z1" s="930"/>
      <c r="AA1" s="930"/>
      <c r="AB1" s="930"/>
      <c r="AC1" s="930"/>
      <c r="AD1" s="930"/>
      <c r="AE1" s="930"/>
      <c r="AF1" s="930"/>
      <c r="AG1" s="930"/>
      <c r="AH1" s="930"/>
      <c r="AI1" s="930"/>
      <c r="AJ1" s="930"/>
      <c r="AK1" s="930"/>
      <c r="AL1" s="930"/>
      <c r="AM1" s="930"/>
      <c r="AN1" s="930"/>
      <c r="AO1" s="930"/>
      <c r="AP1" s="930"/>
      <c r="AQ1" s="930"/>
      <c r="AR1" s="930"/>
      <c r="AS1" s="930"/>
      <c r="AT1" s="930"/>
      <c r="AU1" s="930"/>
      <c r="AV1" s="930"/>
      <c r="AW1" s="930"/>
      <c r="AX1" s="930"/>
      <c r="AY1" s="930"/>
      <c r="AZ1" s="930"/>
      <c r="BA1" s="930"/>
      <c r="BB1" s="930"/>
      <c r="BC1" s="930"/>
      <c r="BD1" s="930"/>
      <c r="BE1" s="930"/>
      <c r="BF1" s="930"/>
      <c r="BG1" s="930"/>
      <c r="BH1" s="930"/>
      <c r="BI1" s="930"/>
      <c r="BJ1" s="930"/>
      <c r="BK1" s="930"/>
      <c r="BL1" s="930"/>
      <c r="BM1" s="930"/>
      <c r="BN1" s="930"/>
      <c r="BO1" s="930"/>
      <c r="BP1" s="930"/>
      <c r="BQ1" s="930"/>
      <c r="BR1" s="930"/>
      <c r="BS1" s="930"/>
      <c r="BT1" s="930"/>
      <c r="BU1" s="930"/>
      <c r="BV1" s="930"/>
      <c r="BW1" s="930"/>
      <c r="BX1" s="930"/>
      <c r="BY1" s="930"/>
      <c r="BZ1" s="929"/>
      <c r="CA1" s="929"/>
      <c r="CB1" s="931"/>
    </row>
    <row r="2" spans="1:91" ht="11.25" customHeight="1" thickBot="1" x14ac:dyDescent="0.25">
      <c r="A2" s="495"/>
      <c r="B2" s="500"/>
      <c r="C2" s="500"/>
      <c r="D2" s="497">
        <v>1</v>
      </c>
      <c r="E2" s="497">
        <v>2</v>
      </c>
      <c r="F2" s="497">
        <v>3</v>
      </c>
      <c r="G2" s="497">
        <v>4</v>
      </c>
      <c r="H2" s="497">
        <v>5</v>
      </c>
      <c r="I2" s="497">
        <v>6</v>
      </c>
      <c r="J2" s="497">
        <v>7</v>
      </c>
      <c r="K2" s="497">
        <v>8</v>
      </c>
      <c r="L2" s="497">
        <v>9</v>
      </c>
      <c r="M2" s="497">
        <v>10</v>
      </c>
      <c r="N2" s="497">
        <v>11</v>
      </c>
      <c r="O2" s="497">
        <v>12</v>
      </c>
      <c r="P2" s="497">
        <v>13</v>
      </c>
      <c r="Q2" s="497">
        <v>14</v>
      </c>
      <c r="R2" s="497">
        <v>15</v>
      </c>
      <c r="S2" s="497">
        <v>16</v>
      </c>
      <c r="T2" s="497">
        <v>17</v>
      </c>
      <c r="U2" s="497">
        <v>18</v>
      </c>
      <c r="V2" s="497">
        <v>19</v>
      </c>
      <c r="W2" s="497">
        <v>20</v>
      </c>
      <c r="X2" s="497">
        <v>21</v>
      </c>
      <c r="Y2" s="497">
        <v>22</v>
      </c>
      <c r="Z2" s="497">
        <v>23</v>
      </c>
      <c r="AA2" s="497">
        <v>24</v>
      </c>
      <c r="AB2" s="497">
        <v>25</v>
      </c>
      <c r="AC2" s="497">
        <v>26</v>
      </c>
      <c r="AD2" s="497">
        <v>27</v>
      </c>
      <c r="AE2" s="497">
        <v>28</v>
      </c>
      <c r="AF2" s="497">
        <v>29</v>
      </c>
      <c r="AG2" s="497">
        <v>30</v>
      </c>
      <c r="AH2" s="497">
        <v>31</v>
      </c>
      <c r="AI2" s="497">
        <v>32</v>
      </c>
      <c r="AJ2" s="497">
        <v>33</v>
      </c>
      <c r="AK2" s="497">
        <v>34</v>
      </c>
      <c r="AL2" s="497">
        <v>35</v>
      </c>
      <c r="AM2" s="497">
        <v>36</v>
      </c>
      <c r="AN2" s="497">
        <v>37</v>
      </c>
      <c r="AO2" s="497">
        <v>38</v>
      </c>
      <c r="AP2" s="497">
        <v>39</v>
      </c>
      <c r="AQ2" s="497">
        <v>40</v>
      </c>
      <c r="AR2" s="497">
        <v>41</v>
      </c>
      <c r="AS2" s="497">
        <v>42</v>
      </c>
      <c r="AT2" s="497">
        <v>43</v>
      </c>
      <c r="AU2" s="497">
        <v>44</v>
      </c>
      <c r="AV2" s="497">
        <v>45</v>
      </c>
      <c r="AW2" s="497">
        <v>46</v>
      </c>
      <c r="AX2" s="497">
        <v>47</v>
      </c>
      <c r="AY2" s="497">
        <v>48</v>
      </c>
      <c r="AZ2" s="497">
        <v>49</v>
      </c>
      <c r="BA2" s="497">
        <v>50</v>
      </c>
      <c r="BB2" s="497">
        <v>51</v>
      </c>
      <c r="BC2" s="497">
        <v>52</v>
      </c>
      <c r="BD2" s="497">
        <v>53</v>
      </c>
      <c r="BE2" s="497">
        <v>54</v>
      </c>
      <c r="BF2" s="497">
        <v>55</v>
      </c>
      <c r="BG2" s="497">
        <v>56</v>
      </c>
      <c r="BH2" s="497">
        <v>57</v>
      </c>
      <c r="BI2" s="497">
        <v>58</v>
      </c>
      <c r="BJ2" s="497">
        <v>59</v>
      </c>
      <c r="BK2" s="497">
        <v>60</v>
      </c>
      <c r="BL2" s="497">
        <v>61</v>
      </c>
      <c r="BM2" s="497">
        <v>62</v>
      </c>
      <c r="BN2" s="497">
        <v>63</v>
      </c>
      <c r="BO2" s="497">
        <v>64</v>
      </c>
      <c r="BP2" s="497">
        <v>65</v>
      </c>
      <c r="BQ2" s="497">
        <v>66</v>
      </c>
      <c r="BR2" s="497">
        <v>67</v>
      </c>
      <c r="BS2" s="497">
        <v>68</v>
      </c>
      <c r="BT2" s="497">
        <v>69</v>
      </c>
      <c r="BU2" s="497">
        <v>70</v>
      </c>
      <c r="BV2" s="497">
        <v>71</v>
      </c>
      <c r="BW2" s="497">
        <v>72</v>
      </c>
      <c r="BX2" s="497"/>
      <c r="BY2" s="500"/>
      <c r="BZ2" s="500"/>
      <c r="CA2" s="500"/>
      <c r="CB2" s="496"/>
    </row>
    <row r="3" spans="1:91" ht="45.75" customHeight="1" x14ac:dyDescent="0.2">
      <c r="A3" s="934" t="s">
        <v>507</v>
      </c>
      <c r="B3" s="936" t="s">
        <v>391</v>
      </c>
      <c r="C3" s="936" t="s">
        <v>17</v>
      </c>
      <c r="D3" s="491" t="s">
        <v>404</v>
      </c>
      <c r="E3" s="491" t="s">
        <v>405</v>
      </c>
      <c r="F3" s="491" t="s">
        <v>406</v>
      </c>
      <c r="G3" s="491" t="s">
        <v>407</v>
      </c>
      <c r="H3" s="491" t="s">
        <v>408</v>
      </c>
      <c r="I3" s="491" t="s">
        <v>409</v>
      </c>
      <c r="J3" s="491" t="s">
        <v>410</v>
      </c>
      <c r="K3" s="491" t="s">
        <v>411</v>
      </c>
      <c r="L3" s="491" t="s">
        <v>412</v>
      </c>
      <c r="M3" s="491" t="s">
        <v>413</v>
      </c>
      <c r="N3" s="491" t="s">
        <v>414</v>
      </c>
      <c r="O3" s="491" t="s">
        <v>415</v>
      </c>
      <c r="P3" s="491" t="s">
        <v>416</v>
      </c>
      <c r="Q3" s="491" t="s">
        <v>417</v>
      </c>
      <c r="R3" s="491" t="s">
        <v>418</v>
      </c>
      <c r="S3" s="501" t="s">
        <v>421</v>
      </c>
      <c r="T3" s="501" t="s">
        <v>422</v>
      </c>
      <c r="U3" s="501" t="s">
        <v>423</v>
      </c>
      <c r="V3" s="501" t="s">
        <v>424</v>
      </c>
      <c r="W3" s="501" t="s">
        <v>425</v>
      </c>
      <c r="X3" s="501" t="s">
        <v>426</v>
      </c>
      <c r="Y3" s="501" t="s">
        <v>427</v>
      </c>
      <c r="Z3" s="501" t="s">
        <v>428</v>
      </c>
      <c r="AA3" s="501" t="s">
        <v>429</v>
      </c>
      <c r="AB3" s="501" t="s">
        <v>430</v>
      </c>
      <c r="AC3" s="501" t="s">
        <v>431</v>
      </c>
      <c r="AD3" s="501" t="s">
        <v>432</v>
      </c>
      <c r="AE3" s="501" t="s">
        <v>433</v>
      </c>
      <c r="AF3" s="501" t="s">
        <v>434</v>
      </c>
      <c r="AG3" s="501" t="s">
        <v>435</v>
      </c>
      <c r="AH3" s="501" t="s">
        <v>436</v>
      </c>
      <c r="AI3" s="501" t="s">
        <v>437</v>
      </c>
      <c r="AJ3" s="501" t="s">
        <v>438</v>
      </c>
      <c r="AK3" s="501" t="s">
        <v>439</v>
      </c>
      <c r="AL3" s="501" t="s">
        <v>440</v>
      </c>
      <c r="AM3" s="501" t="s">
        <v>441</v>
      </c>
      <c r="AN3" s="501" t="s">
        <v>442</v>
      </c>
      <c r="AO3" s="501" t="s">
        <v>443</v>
      </c>
      <c r="AP3" s="501" t="s">
        <v>444</v>
      </c>
      <c r="AQ3" s="501" t="s">
        <v>445</v>
      </c>
      <c r="AR3" s="501" t="s">
        <v>446</v>
      </c>
      <c r="AS3" s="501" t="s">
        <v>447</v>
      </c>
      <c r="AT3" s="501" t="s">
        <v>448</v>
      </c>
      <c r="AU3" s="501" t="s">
        <v>449</v>
      </c>
      <c r="AV3" s="501" t="s">
        <v>450</v>
      </c>
      <c r="AW3" s="501" t="s">
        <v>451</v>
      </c>
      <c r="AX3" s="501" t="s">
        <v>452</v>
      </c>
      <c r="AY3" s="501" t="s">
        <v>453</v>
      </c>
      <c r="AZ3" s="501" t="s">
        <v>454</v>
      </c>
      <c r="BA3" s="501" t="s">
        <v>455</v>
      </c>
      <c r="BB3" s="501" t="s">
        <v>456</v>
      </c>
      <c r="BC3" s="501" t="s">
        <v>457</v>
      </c>
      <c r="BD3" s="501" t="s">
        <v>458</v>
      </c>
      <c r="BE3" s="501" t="s">
        <v>459</v>
      </c>
      <c r="BF3" s="501" t="s">
        <v>460</v>
      </c>
      <c r="BG3" s="501" t="s">
        <v>461</v>
      </c>
      <c r="BH3" s="501" t="s">
        <v>462</v>
      </c>
      <c r="BI3" s="501" t="s">
        <v>463</v>
      </c>
      <c r="BJ3" s="501" t="s">
        <v>464</v>
      </c>
      <c r="BK3" s="501" t="s">
        <v>465</v>
      </c>
      <c r="BL3" s="501" t="s">
        <v>466</v>
      </c>
      <c r="BM3" s="501" t="s">
        <v>467</v>
      </c>
      <c r="BN3" s="501" t="s">
        <v>468</v>
      </c>
      <c r="BO3" s="501" t="s">
        <v>469</v>
      </c>
      <c r="BP3" s="501" t="s">
        <v>470</v>
      </c>
      <c r="BQ3" s="501" t="s">
        <v>471</v>
      </c>
      <c r="BR3" s="501" t="s">
        <v>472</v>
      </c>
      <c r="BS3" s="501" t="s">
        <v>473</v>
      </c>
      <c r="BT3" s="501" t="s">
        <v>474</v>
      </c>
      <c r="BU3" s="501" t="s">
        <v>475</v>
      </c>
      <c r="BV3" s="501" t="s">
        <v>476</v>
      </c>
      <c r="BW3" s="501" t="s">
        <v>477</v>
      </c>
      <c r="BX3" s="936" t="s">
        <v>420</v>
      </c>
      <c r="BY3" s="936" t="s">
        <v>419</v>
      </c>
      <c r="BZ3" s="936" t="s">
        <v>490</v>
      </c>
      <c r="CA3" s="936" t="s">
        <v>402</v>
      </c>
      <c r="CB3" s="938" t="s">
        <v>249</v>
      </c>
    </row>
    <row r="4" spans="1:91" s="214" customFormat="1" ht="46.5" customHeight="1" x14ac:dyDescent="0.2">
      <c r="A4" s="935"/>
      <c r="B4" s="937"/>
      <c r="C4" s="937"/>
      <c r="D4" s="489" t="s">
        <v>392</v>
      </c>
      <c r="E4" s="489" t="s">
        <v>392</v>
      </c>
      <c r="F4" s="489" t="s">
        <v>392</v>
      </c>
      <c r="G4" s="489" t="s">
        <v>392</v>
      </c>
      <c r="H4" s="489" t="s">
        <v>392</v>
      </c>
      <c r="I4" s="489" t="s">
        <v>392</v>
      </c>
      <c r="J4" s="489" t="s">
        <v>392</v>
      </c>
      <c r="K4" s="489" t="s">
        <v>392</v>
      </c>
      <c r="L4" s="489" t="s">
        <v>392</v>
      </c>
      <c r="M4" s="489" t="s">
        <v>392</v>
      </c>
      <c r="N4" s="489" t="s">
        <v>392</v>
      </c>
      <c r="O4" s="489" t="s">
        <v>392</v>
      </c>
      <c r="P4" s="489" t="s">
        <v>392</v>
      </c>
      <c r="Q4" s="489" t="s">
        <v>392</v>
      </c>
      <c r="R4" s="489" t="s">
        <v>392</v>
      </c>
      <c r="S4" s="501" t="s">
        <v>392</v>
      </c>
      <c r="T4" s="501" t="s">
        <v>392</v>
      </c>
      <c r="U4" s="501" t="s">
        <v>392</v>
      </c>
      <c r="V4" s="501" t="s">
        <v>392</v>
      </c>
      <c r="W4" s="501" t="s">
        <v>392</v>
      </c>
      <c r="X4" s="501" t="s">
        <v>392</v>
      </c>
      <c r="Y4" s="501" t="s">
        <v>392</v>
      </c>
      <c r="Z4" s="501" t="s">
        <v>392</v>
      </c>
      <c r="AA4" s="501" t="s">
        <v>392</v>
      </c>
      <c r="AB4" s="501" t="s">
        <v>392</v>
      </c>
      <c r="AC4" s="501" t="s">
        <v>392</v>
      </c>
      <c r="AD4" s="501" t="s">
        <v>392</v>
      </c>
      <c r="AE4" s="501" t="s">
        <v>392</v>
      </c>
      <c r="AF4" s="501" t="s">
        <v>392</v>
      </c>
      <c r="AG4" s="501" t="s">
        <v>392</v>
      </c>
      <c r="AH4" s="501" t="s">
        <v>392</v>
      </c>
      <c r="AI4" s="501" t="s">
        <v>392</v>
      </c>
      <c r="AJ4" s="501" t="s">
        <v>392</v>
      </c>
      <c r="AK4" s="501" t="s">
        <v>392</v>
      </c>
      <c r="AL4" s="501" t="s">
        <v>392</v>
      </c>
      <c r="AM4" s="501" t="s">
        <v>392</v>
      </c>
      <c r="AN4" s="501" t="s">
        <v>392</v>
      </c>
      <c r="AO4" s="501" t="s">
        <v>392</v>
      </c>
      <c r="AP4" s="501" t="s">
        <v>392</v>
      </c>
      <c r="AQ4" s="501" t="s">
        <v>392</v>
      </c>
      <c r="AR4" s="501" t="s">
        <v>392</v>
      </c>
      <c r="AS4" s="501" t="s">
        <v>392</v>
      </c>
      <c r="AT4" s="501" t="s">
        <v>392</v>
      </c>
      <c r="AU4" s="501" t="s">
        <v>392</v>
      </c>
      <c r="AV4" s="501" t="s">
        <v>392</v>
      </c>
      <c r="AW4" s="501" t="s">
        <v>392</v>
      </c>
      <c r="AX4" s="501" t="s">
        <v>392</v>
      </c>
      <c r="AY4" s="501" t="s">
        <v>392</v>
      </c>
      <c r="AZ4" s="501" t="s">
        <v>392</v>
      </c>
      <c r="BA4" s="501" t="s">
        <v>392</v>
      </c>
      <c r="BB4" s="501" t="s">
        <v>392</v>
      </c>
      <c r="BC4" s="501" t="s">
        <v>392</v>
      </c>
      <c r="BD4" s="501" t="s">
        <v>392</v>
      </c>
      <c r="BE4" s="501" t="s">
        <v>392</v>
      </c>
      <c r="BF4" s="501" t="s">
        <v>392</v>
      </c>
      <c r="BG4" s="501" t="s">
        <v>392</v>
      </c>
      <c r="BH4" s="501" t="s">
        <v>392</v>
      </c>
      <c r="BI4" s="501" t="s">
        <v>392</v>
      </c>
      <c r="BJ4" s="501" t="s">
        <v>392</v>
      </c>
      <c r="BK4" s="501" t="s">
        <v>392</v>
      </c>
      <c r="BL4" s="501" t="s">
        <v>392</v>
      </c>
      <c r="BM4" s="501" t="s">
        <v>392</v>
      </c>
      <c r="BN4" s="501" t="s">
        <v>392</v>
      </c>
      <c r="BO4" s="501" t="s">
        <v>392</v>
      </c>
      <c r="BP4" s="501" t="s">
        <v>392</v>
      </c>
      <c r="BQ4" s="501" t="s">
        <v>392</v>
      </c>
      <c r="BR4" s="501" t="s">
        <v>392</v>
      </c>
      <c r="BS4" s="501" t="s">
        <v>392</v>
      </c>
      <c r="BT4" s="501" t="s">
        <v>392</v>
      </c>
      <c r="BU4" s="501" t="s">
        <v>392</v>
      </c>
      <c r="BV4" s="501" t="s">
        <v>392</v>
      </c>
      <c r="BW4" s="501" t="s">
        <v>392</v>
      </c>
      <c r="BX4" s="937"/>
      <c r="BY4" s="937"/>
      <c r="BZ4" s="937"/>
      <c r="CA4" s="937"/>
      <c r="CB4" s="939"/>
      <c r="CF4" s="213"/>
      <c r="CG4" s="213"/>
      <c r="CH4" s="213"/>
      <c r="CI4" s="213"/>
      <c r="CJ4" s="213"/>
      <c r="CK4" s="213"/>
      <c r="CL4" s="213"/>
      <c r="CM4" s="213"/>
    </row>
    <row r="5" spans="1:91" s="490" customFormat="1" ht="27" customHeight="1" x14ac:dyDescent="0.2">
      <c r="A5" s="498">
        <v>1</v>
      </c>
      <c r="B5" s="494" t="s">
        <v>509</v>
      </c>
      <c r="C5" s="494" t="s">
        <v>489</v>
      </c>
      <c r="D5" s="494">
        <v>3</v>
      </c>
      <c r="E5" s="494">
        <v>2</v>
      </c>
      <c r="F5" s="494">
        <v>2</v>
      </c>
      <c r="G5" s="494">
        <v>2</v>
      </c>
      <c r="H5" s="494">
        <v>2</v>
      </c>
      <c r="I5" s="494">
        <v>2</v>
      </c>
      <c r="J5" s="494">
        <v>2</v>
      </c>
      <c r="K5" s="494">
        <v>2</v>
      </c>
      <c r="L5" s="494">
        <v>2</v>
      </c>
      <c r="M5" s="494">
        <v>2</v>
      </c>
      <c r="N5" s="494">
        <v>2</v>
      </c>
      <c r="O5" s="494">
        <v>2</v>
      </c>
      <c r="P5" s="494">
        <v>2</v>
      </c>
      <c r="Q5" s="494">
        <v>2</v>
      </c>
      <c r="R5" s="494">
        <v>2</v>
      </c>
      <c r="S5" s="502">
        <v>1.5</v>
      </c>
      <c r="T5" s="502">
        <v>1.5</v>
      </c>
      <c r="U5" s="502">
        <v>1.5</v>
      </c>
      <c r="V5" s="502">
        <v>1.5</v>
      </c>
      <c r="W5" s="502">
        <v>1.5</v>
      </c>
      <c r="X5" s="502">
        <v>1.5</v>
      </c>
      <c r="Y5" s="502">
        <v>1.5</v>
      </c>
      <c r="Z5" s="502">
        <v>1.5</v>
      </c>
      <c r="AA5" s="502">
        <v>1.5</v>
      </c>
      <c r="AB5" s="502">
        <v>1.5</v>
      </c>
      <c r="AC5" s="502">
        <v>1.5</v>
      </c>
      <c r="AD5" s="502">
        <v>1.5</v>
      </c>
      <c r="AE5" s="502">
        <v>1.5</v>
      </c>
      <c r="AF5" s="502">
        <v>1.5</v>
      </c>
      <c r="AG5" s="502">
        <v>1.5</v>
      </c>
      <c r="AH5" s="502">
        <v>1.5</v>
      </c>
      <c r="AI5" s="502">
        <v>1.5</v>
      </c>
      <c r="AJ5" s="502">
        <v>1.5</v>
      </c>
      <c r="AK5" s="502">
        <v>1.5</v>
      </c>
      <c r="AL5" s="502">
        <v>1.5</v>
      </c>
      <c r="AM5" s="502">
        <v>1.5</v>
      </c>
      <c r="AN5" s="502">
        <v>1.5</v>
      </c>
      <c r="AO5" s="502">
        <v>1.5</v>
      </c>
      <c r="AP5" s="502">
        <v>1.5</v>
      </c>
      <c r="AQ5" s="502">
        <v>1.5</v>
      </c>
      <c r="AR5" s="502">
        <v>1.5</v>
      </c>
      <c r="AS5" s="502">
        <v>1.5</v>
      </c>
      <c r="AT5" s="502">
        <v>1.5</v>
      </c>
      <c r="AU5" s="502">
        <v>1.5</v>
      </c>
      <c r="AV5" s="502">
        <v>1.5</v>
      </c>
      <c r="AW5" s="502">
        <v>1.5</v>
      </c>
      <c r="AX5" s="494">
        <v>1</v>
      </c>
      <c r="AY5" s="494">
        <v>1</v>
      </c>
      <c r="AZ5" s="494">
        <v>1</v>
      </c>
      <c r="BA5" s="494">
        <v>1</v>
      </c>
      <c r="BB5" s="494">
        <v>1</v>
      </c>
      <c r="BC5" s="494">
        <v>1</v>
      </c>
      <c r="BD5" s="494">
        <v>1</v>
      </c>
      <c r="BE5" s="494">
        <v>1</v>
      </c>
      <c r="BF5" s="494">
        <v>1</v>
      </c>
      <c r="BG5" s="494">
        <v>1</v>
      </c>
      <c r="BH5" s="494">
        <v>1</v>
      </c>
      <c r="BI5" s="494">
        <v>1</v>
      </c>
      <c r="BJ5" s="494">
        <v>1</v>
      </c>
      <c r="BK5" s="494">
        <v>1</v>
      </c>
      <c r="BL5" s="494">
        <v>1</v>
      </c>
      <c r="BM5" s="494">
        <v>1</v>
      </c>
      <c r="BN5" s="494">
        <v>1</v>
      </c>
      <c r="BO5" s="494">
        <v>1</v>
      </c>
      <c r="BP5" s="494">
        <v>1</v>
      </c>
      <c r="BQ5" s="494">
        <v>1</v>
      </c>
      <c r="BR5" s="494">
        <v>1</v>
      </c>
      <c r="BS5" s="494">
        <v>1</v>
      </c>
      <c r="BT5" s="494">
        <v>1</v>
      </c>
      <c r="BU5" s="494">
        <v>1</v>
      </c>
      <c r="BV5" s="494">
        <v>1</v>
      </c>
      <c r="BW5" s="494">
        <v>1</v>
      </c>
      <c r="BX5" s="499">
        <f>SUM(B5:BW5)</f>
        <v>103.5</v>
      </c>
      <c r="BY5" s="494">
        <v>3</v>
      </c>
      <c r="BZ5" s="494">
        <f>BX5*BY5</f>
        <v>310.5</v>
      </c>
      <c r="CA5" s="494">
        <v>200</v>
      </c>
      <c r="CB5" s="504">
        <f>CA5*BZ5</f>
        <v>62100</v>
      </c>
    </row>
    <row r="6" spans="1:91" s="490" customFormat="1" ht="27" customHeight="1" x14ac:dyDescent="0.2">
      <c r="A6" s="498">
        <v>2</v>
      </c>
      <c r="B6" s="494" t="s">
        <v>485</v>
      </c>
      <c r="C6" s="494" t="s">
        <v>309</v>
      </c>
      <c r="D6" s="494">
        <v>7</v>
      </c>
      <c r="E6" s="494">
        <v>5</v>
      </c>
      <c r="F6" s="494">
        <v>5</v>
      </c>
      <c r="G6" s="494">
        <v>5</v>
      </c>
      <c r="H6" s="494">
        <v>5</v>
      </c>
      <c r="I6" s="494">
        <v>5</v>
      </c>
      <c r="J6" s="494">
        <v>5</v>
      </c>
      <c r="K6" s="494">
        <v>5</v>
      </c>
      <c r="L6" s="494">
        <v>5</v>
      </c>
      <c r="M6" s="494">
        <v>5</v>
      </c>
      <c r="N6" s="494">
        <v>5</v>
      </c>
      <c r="O6" s="494">
        <v>5</v>
      </c>
      <c r="P6" s="494">
        <v>5</v>
      </c>
      <c r="Q6" s="494">
        <v>5</v>
      </c>
      <c r="R6" s="494">
        <v>5</v>
      </c>
      <c r="S6" s="502">
        <v>3.5</v>
      </c>
      <c r="T6" s="502">
        <v>3.5</v>
      </c>
      <c r="U6" s="502">
        <v>3.5</v>
      </c>
      <c r="V6" s="502">
        <v>3.5</v>
      </c>
      <c r="W6" s="502">
        <v>3.5</v>
      </c>
      <c r="X6" s="502">
        <v>3.5</v>
      </c>
      <c r="Y6" s="502">
        <v>3.5</v>
      </c>
      <c r="Z6" s="502">
        <v>3.5</v>
      </c>
      <c r="AA6" s="502">
        <v>3.5</v>
      </c>
      <c r="AB6" s="502">
        <v>3.5</v>
      </c>
      <c r="AC6" s="502">
        <v>3.5</v>
      </c>
      <c r="AD6" s="502">
        <v>3.5</v>
      </c>
      <c r="AE6" s="502">
        <v>3.5</v>
      </c>
      <c r="AF6" s="502">
        <v>3.5</v>
      </c>
      <c r="AG6" s="502">
        <v>3.5</v>
      </c>
      <c r="AH6" s="502">
        <v>3.5</v>
      </c>
      <c r="AI6" s="502">
        <v>3.5</v>
      </c>
      <c r="AJ6" s="502">
        <v>3.5</v>
      </c>
      <c r="AK6" s="502">
        <v>3.5</v>
      </c>
      <c r="AL6" s="502">
        <v>3.5</v>
      </c>
      <c r="AM6" s="502">
        <v>3.5</v>
      </c>
      <c r="AN6" s="502">
        <v>3.5</v>
      </c>
      <c r="AO6" s="502">
        <v>3.5</v>
      </c>
      <c r="AP6" s="502">
        <v>3.5</v>
      </c>
      <c r="AQ6" s="502">
        <v>3.5</v>
      </c>
      <c r="AR6" s="502">
        <v>3.5</v>
      </c>
      <c r="AS6" s="502">
        <v>3.5</v>
      </c>
      <c r="AT6" s="502">
        <v>3.5</v>
      </c>
      <c r="AU6" s="502">
        <v>3.5</v>
      </c>
      <c r="AV6" s="502">
        <v>3.5</v>
      </c>
      <c r="AW6" s="502">
        <v>3.5</v>
      </c>
      <c r="AX6" s="494">
        <v>2</v>
      </c>
      <c r="AY6" s="494">
        <v>2</v>
      </c>
      <c r="AZ6" s="494">
        <v>2</v>
      </c>
      <c r="BA6" s="494">
        <v>2</v>
      </c>
      <c r="BB6" s="494">
        <v>2</v>
      </c>
      <c r="BC6" s="494">
        <v>2</v>
      </c>
      <c r="BD6" s="494">
        <v>2</v>
      </c>
      <c r="BE6" s="494">
        <v>2</v>
      </c>
      <c r="BF6" s="494">
        <v>2</v>
      </c>
      <c r="BG6" s="494">
        <v>2</v>
      </c>
      <c r="BH6" s="494">
        <v>2</v>
      </c>
      <c r="BI6" s="494">
        <v>2</v>
      </c>
      <c r="BJ6" s="494">
        <v>2</v>
      </c>
      <c r="BK6" s="494">
        <v>2</v>
      </c>
      <c r="BL6" s="494">
        <v>2</v>
      </c>
      <c r="BM6" s="494">
        <v>2</v>
      </c>
      <c r="BN6" s="494">
        <v>2</v>
      </c>
      <c r="BO6" s="494">
        <v>2</v>
      </c>
      <c r="BP6" s="494">
        <v>2</v>
      </c>
      <c r="BQ6" s="494">
        <v>2</v>
      </c>
      <c r="BR6" s="494">
        <v>2</v>
      </c>
      <c r="BS6" s="494">
        <v>2</v>
      </c>
      <c r="BT6" s="494">
        <v>2</v>
      </c>
      <c r="BU6" s="494">
        <v>2</v>
      </c>
      <c r="BV6" s="494">
        <v>2</v>
      </c>
      <c r="BW6" s="494">
        <v>2</v>
      </c>
      <c r="BX6" s="499">
        <f t="shared" ref="BX6:BX8" si="0">SUM(B6:BW6)</f>
        <v>237.5</v>
      </c>
      <c r="BY6" s="494">
        <v>3</v>
      </c>
      <c r="BZ6" s="494">
        <f t="shared" ref="BZ6:BZ8" si="1">BX6*BY6</f>
        <v>712.5</v>
      </c>
      <c r="CA6" s="494">
        <v>60</v>
      </c>
      <c r="CB6" s="504">
        <f t="shared" ref="CB6:CB8" si="2">CA6*BZ6</f>
        <v>42750</v>
      </c>
    </row>
    <row r="7" spans="1:91" s="490" customFormat="1" ht="27" customHeight="1" x14ac:dyDescent="0.2">
      <c r="A7" s="498">
        <v>3</v>
      </c>
      <c r="B7" s="494" t="s">
        <v>486</v>
      </c>
      <c r="C7" s="494" t="s">
        <v>314</v>
      </c>
      <c r="D7" s="494">
        <v>2</v>
      </c>
      <c r="E7" s="494">
        <v>2</v>
      </c>
      <c r="F7" s="494">
        <v>2</v>
      </c>
      <c r="G7" s="494">
        <v>2</v>
      </c>
      <c r="H7" s="494">
        <v>2</v>
      </c>
      <c r="I7" s="494">
        <v>2</v>
      </c>
      <c r="J7" s="494">
        <v>2</v>
      </c>
      <c r="K7" s="494">
        <v>2</v>
      </c>
      <c r="L7" s="494">
        <v>2</v>
      </c>
      <c r="M7" s="494">
        <v>2</v>
      </c>
      <c r="N7" s="494">
        <v>2</v>
      </c>
      <c r="O7" s="494">
        <v>2</v>
      </c>
      <c r="P7" s="494">
        <v>2</v>
      </c>
      <c r="Q7" s="494">
        <v>2</v>
      </c>
      <c r="R7" s="494">
        <v>2</v>
      </c>
      <c r="S7" s="494">
        <v>1</v>
      </c>
      <c r="T7" s="494">
        <v>1</v>
      </c>
      <c r="U7" s="494">
        <v>1</v>
      </c>
      <c r="V7" s="494">
        <v>1</v>
      </c>
      <c r="W7" s="494">
        <v>1</v>
      </c>
      <c r="X7" s="494">
        <v>1</v>
      </c>
      <c r="Y7" s="494">
        <v>1</v>
      </c>
      <c r="Z7" s="494">
        <v>1</v>
      </c>
      <c r="AA7" s="494">
        <v>1</v>
      </c>
      <c r="AB7" s="494">
        <v>1</v>
      </c>
      <c r="AC7" s="494">
        <v>1</v>
      </c>
      <c r="AD7" s="494">
        <v>1</v>
      </c>
      <c r="AE7" s="494">
        <v>1</v>
      </c>
      <c r="AF7" s="494">
        <v>1</v>
      </c>
      <c r="AG7" s="494">
        <v>1</v>
      </c>
      <c r="AH7" s="494">
        <v>1</v>
      </c>
      <c r="AI7" s="494">
        <v>1</v>
      </c>
      <c r="AJ7" s="494">
        <v>1</v>
      </c>
      <c r="AK7" s="494">
        <v>1</v>
      </c>
      <c r="AL7" s="494">
        <v>1</v>
      </c>
      <c r="AM7" s="494">
        <v>1</v>
      </c>
      <c r="AN7" s="494">
        <v>1</v>
      </c>
      <c r="AO7" s="494">
        <v>1</v>
      </c>
      <c r="AP7" s="494">
        <v>1</v>
      </c>
      <c r="AQ7" s="494">
        <v>1</v>
      </c>
      <c r="AR7" s="494">
        <v>1</v>
      </c>
      <c r="AS7" s="494">
        <v>1</v>
      </c>
      <c r="AT7" s="494">
        <v>1</v>
      </c>
      <c r="AU7" s="494">
        <v>1</v>
      </c>
      <c r="AV7" s="494">
        <v>1</v>
      </c>
      <c r="AW7" s="494">
        <v>1</v>
      </c>
      <c r="AX7" s="494">
        <v>1</v>
      </c>
      <c r="AY7" s="494">
        <v>1</v>
      </c>
      <c r="AZ7" s="494">
        <v>1</v>
      </c>
      <c r="BA7" s="494">
        <v>1</v>
      </c>
      <c r="BB7" s="494">
        <v>1</v>
      </c>
      <c r="BC7" s="494">
        <v>1</v>
      </c>
      <c r="BD7" s="494">
        <v>1</v>
      </c>
      <c r="BE7" s="494">
        <v>1</v>
      </c>
      <c r="BF7" s="494">
        <v>1</v>
      </c>
      <c r="BG7" s="494">
        <v>1</v>
      </c>
      <c r="BH7" s="494">
        <v>1</v>
      </c>
      <c r="BI7" s="494">
        <v>1</v>
      </c>
      <c r="BJ7" s="494">
        <v>1</v>
      </c>
      <c r="BK7" s="494">
        <v>1</v>
      </c>
      <c r="BL7" s="494">
        <v>1</v>
      </c>
      <c r="BM7" s="494">
        <v>1</v>
      </c>
      <c r="BN7" s="494">
        <v>1</v>
      </c>
      <c r="BO7" s="494">
        <v>1</v>
      </c>
      <c r="BP7" s="494">
        <v>1</v>
      </c>
      <c r="BQ7" s="494">
        <v>1</v>
      </c>
      <c r="BR7" s="494">
        <v>1</v>
      </c>
      <c r="BS7" s="494">
        <v>1</v>
      </c>
      <c r="BT7" s="494">
        <v>1</v>
      </c>
      <c r="BU7" s="494">
        <v>1</v>
      </c>
      <c r="BV7" s="494">
        <v>1</v>
      </c>
      <c r="BW7" s="494">
        <v>1</v>
      </c>
      <c r="BX7" s="499">
        <f t="shared" si="0"/>
        <v>87</v>
      </c>
      <c r="BY7" s="494">
        <v>3</v>
      </c>
      <c r="BZ7" s="494">
        <f t="shared" si="1"/>
        <v>261</v>
      </c>
      <c r="CA7" s="494">
        <v>170</v>
      </c>
      <c r="CB7" s="504">
        <f t="shared" si="2"/>
        <v>44370</v>
      </c>
    </row>
    <row r="8" spans="1:91" s="490" customFormat="1" ht="27" customHeight="1" x14ac:dyDescent="0.2">
      <c r="A8" s="498">
        <v>4</v>
      </c>
      <c r="B8" s="494" t="s">
        <v>487</v>
      </c>
      <c r="C8" s="494" t="s">
        <v>488</v>
      </c>
      <c r="D8" s="494">
        <v>20</v>
      </c>
      <c r="E8" s="494">
        <v>13</v>
      </c>
      <c r="F8" s="494">
        <v>13</v>
      </c>
      <c r="G8" s="494">
        <v>13</v>
      </c>
      <c r="H8" s="494">
        <v>13</v>
      </c>
      <c r="I8" s="494">
        <v>13</v>
      </c>
      <c r="J8" s="494">
        <v>13</v>
      </c>
      <c r="K8" s="494">
        <v>13</v>
      </c>
      <c r="L8" s="494">
        <v>13</v>
      </c>
      <c r="M8" s="494">
        <v>13</v>
      </c>
      <c r="N8" s="494">
        <v>13</v>
      </c>
      <c r="O8" s="494">
        <v>13</v>
      </c>
      <c r="P8" s="494">
        <v>13</v>
      </c>
      <c r="Q8" s="494">
        <v>13</v>
      </c>
      <c r="R8" s="494">
        <v>13</v>
      </c>
      <c r="S8" s="494">
        <v>10</v>
      </c>
      <c r="T8" s="494">
        <v>10</v>
      </c>
      <c r="U8" s="494">
        <v>10</v>
      </c>
      <c r="V8" s="494">
        <v>10</v>
      </c>
      <c r="W8" s="494">
        <v>10</v>
      </c>
      <c r="X8" s="494">
        <v>10</v>
      </c>
      <c r="Y8" s="494">
        <v>10</v>
      </c>
      <c r="Z8" s="494">
        <v>10</v>
      </c>
      <c r="AA8" s="494">
        <v>10</v>
      </c>
      <c r="AB8" s="494">
        <v>10</v>
      </c>
      <c r="AC8" s="494">
        <v>10</v>
      </c>
      <c r="AD8" s="494">
        <v>10</v>
      </c>
      <c r="AE8" s="494">
        <v>10</v>
      </c>
      <c r="AF8" s="494">
        <v>10</v>
      </c>
      <c r="AG8" s="494">
        <v>10</v>
      </c>
      <c r="AH8" s="494">
        <v>10</v>
      </c>
      <c r="AI8" s="494">
        <v>10</v>
      </c>
      <c r="AJ8" s="494">
        <v>10</v>
      </c>
      <c r="AK8" s="494">
        <v>10</v>
      </c>
      <c r="AL8" s="494">
        <v>10</v>
      </c>
      <c r="AM8" s="494">
        <v>10</v>
      </c>
      <c r="AN8" s="494">
        <v>10</v>
      </c>
      <c r="AO8" s="494">
        <v>10</v>
      </c>
      <c r="AP8" s="494">
        <v>10</v>
      </c>
      <c r="AQ8" s="494">
        <v>10</v>
      </c>
      <c r="AR8" s="494">
        <v>10</v>
      </c>
      <c r="AS8" s="494">
        <v>10</v>
      </c>
      <c r="AT8" s="494">
        <v>10</v>
      </c>
      <c r="AU8" s="494">
        <v>10</v>
      </c>
      <c r="AV8" s="494">
        <v>10</v>
      </c>
      <c r="AW8" s="494">
        <v>10</v>
      </c>
      <c r="AX8" s="494">
        <v>5</v>
      </c>
      <c r="AY8" s="494">
        <v>5</v>
      </c>
      <c r="AZ8" s="494">
        <v>5</v>
      </c>
      <c r="BA8" s="494">
        <v>5</v>
      </c>
      <c r="BB8" s="494">
        <v>5</v>
      </c>
      <c r="BC8" s="494">
        <v>5</v>
      </c>
      <c r="BD8" s="494">
        <v>5</v>
      </c>
      <c r="BE8" s="494">
        <v>5</v>
      </c>
      <c r="BF8" s="494">
        <v>5</v>
      </c>
      <c r="BG8" s="494">
        <v>5</v>
      </c>
      <c r="BH8" s="494">
        <v>5</v>
      </c>
      <c r="BI8" s="494">
        <v>5</v>
      </c>
      <c r="BJ8" s="494">
        <v>5</v>
      </c>
      <c r="BK8" s="494">
        <v>5</v>
      </c>
      <c r="BL8" s="494">
        <v>5</v>
      </c>
      <c r="BM8" s="494">
        <v>5</v>
      </c>
      <c r="BN8" s="494">
        <v>5</v>
      </c>
      <c r="BO8" s="494">
        <v>5</v>
      </c>
      <c r="BP8" s="494">
        <v>5</v>
      </c>
      <c r="BQ8" s="494">
        <v>5</v>
      </c>
      <c r="BR8" s="494">
        <v>5</v>
      </c>
      <c r="BS8" s="494">
        <v>5</v>
      </c>
      <c r="BT8" s="494">
        <v>5</v>
      </c>
      <c r="BU8" s="494">
        <v>5</v>
      </c>
      <c r="BV8" s="494">
        <v>5</v>
      </c>
      <c r="BW8" s="494">
        <v>5</v>
      </c>
      <c r="BX8" s="499">
        <f t="shared" si="0"/>
        <v>642</v>
      </c>
      <c r="BY8" s="494">
        <v>3</v>
      </c>
      <c r="BZ8" s="494">
        <f t="shared" si="1"/>
        <v>1926</v>
      </c>
      <c r="CA8" s="494">
        <v>25</v>
      </c>
      <c r="CB8" s="504">
        <f t="shared" si="2"/>
        <v>48150</v>
      </c>
    </row>
    <row r="9" spans="1:91" s="215" customFormat="1" ht="33" customHeight="1" x14ac:dyDescent="0.2">
      <c r="A9" s="950" t="s">
        <v>492</v>
      </c>
      <c r="B9" s="950"/>
      <c r="C9" s="950"/>
      <c r="BZ9" s="932" t="s">
        <v>380</v>
      </c>
      <c r="CA9" s="933"/>
      <c r="CB9" s="505">
        <f>SUM(CB5:CB8)</f>
        <v>197370</v>
      </c>
    </row>
  </sheetData>
  <mergeCells count="11">
    <mergeCell ref="BZ9:CA9"/>
    <mergeCell ref="BX3:BX4"/>
    <mergeCell ref="A9:C9"/>
    <mergeCell ref="A1:CB1"/>
    <mergeCell ref="A3:A4"/>
    <mergeCell ref="B3:B4"/>
    <mergeCell ref="C3:C4"/>
    <mergeCell ref="BY3:BY4"/>
    <mergeCell ref="BZ3:BZ4"/>
    <mergeCell ref="CA3:CA4"/>
    <mergeCell ref="CB3:CB4"/>
  </mergeCells>
  <printOptions horizontalCentered="1"/>
  <pageMargins left="0.19685039370078741" right="0.19685039370078741" top="0.19685039370078741" bottom="0.39370078740157483" header="0" footer="0.19685039370078741"/>
  <pageSetup paperSize="9" scale="73" fitToHeight="0" orientation="portrait" r:id="rId1"/>
  <headerFooter alignWithMargins="0">
    <oddFooter>&amp;L&amp;"Arial,Italic"Form ID:&amp;F&amp;R&amp;"Arial,Italic"Recommended Distribution: Finance (original), Supplier (2nd original), Procurement (copy) and Warehouse (copy)</oddFooter>
  </headerFooter>
  <colBreaks count="1" manualBreakCount="1">
    <brk id="8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
  <sheetViews>
    <sheetView zoomScale="90" zoomScaleNormal="90" workbookViewId="0">
      <pane xSplit="3" ySplit="4" topLeftCell="BV5" activePane="bottomRight" state="frozen"/>
      <selection pane="topRight" activeCell="D1" sqref="D1"/>
      <selection pane="bottomLeft" activeCell="A5" sqref="A5"/>
      <selection pane="bottomRight" activeCell="BY5" sqref="BY5:CC7"/>
    </sheetView>
  </sheetViews>
  <sheetFormatPr defaultColWidth="9.140625" defaultRowHeight="12.75" x14ac:dyDescent="0.2"/>
  <cols>
    <col min="1" max="1" width="8.7109375" style="212" customWidth="1"/>
    <col min="2" max="2" width="46" style="212" customWidth="1"/>
    <col min="3" max="3" width="14.42578125" style="212" customWidth="1"/>
    <col min="4" max="77" width="17.42578125" style="212" customWidth="1"/>
    <col min="78" max="78" width="17" style="212" customWidth="1"/>
    <col min="79" max="79" width="15.140625" style="212" customWidth="1"/>
    <col min="80" max="80" width="21.5703125" style="212" customWidth="1"/>
    <col min="81" max="82" width="9.140625" style="212"/>
    <col min="83" max="83" width="9.42578125" style="212" customWidth="1"/>
    <col min="84" max="85" width="9.140625" style="212"/>
    <col min="86" max="86" width="9.5703125" style="212" bestFit="1" customWidth="1"/>
    <col min="87" max="16384" width="9.140625" style="212"/>
  </cols>
  <sheetData>
    <row r="1" spans="1:91" ht="45.75" customHeight="1" thickBot="1" x14ac:dyDescent="0.25">
      <c r="A1" s="928" t="s">
        <v>495</v>
      </c>
      <c r="B1" s="929"/>
      <c r="C1" s="929"/>
      <c r="D1" s="929"/>
      <c r="E1" s="930"/>
      <c r="F1" s="930"/>
      <c r="G1" s="930"/>
      <c r="H1" s="930"/>
      <c r="I1" s="930"/>
      <c r="J1" s="930"/>
      <c r="K1" s="930"/>
      <c r="L1" s="930"/>
      <c r="M1" s="930"/>
      <c r="N1" s="930"/>
      <c r="O1" s="930"/>
      <c r="P1" s="930"/>
      <c r="Q1" s="930"/>
      <c r="R1" s="930"/>
      <c r="S1" s="930"/>
      <c r="T1" s="930"/>
      <c r="U1" s="930"/>
      <c r="V1" s="930"/>
      <c r="W1" s="930"/>
      <c r="X1" s="930"/>
      <c r="Y1" s="930"/>
      <c r="Z1" s="930"/>
      <c r="AA1" s="930"/>
      <c r="AB1" s="930"/>
      <c r="AC1" s="930"/>
      <c r="AD1" s="930"/>
      <c r="AE1" s="930"/>
      <c r="AF1" s="930"/>
      <c r="AG1" s="930"/>
      <c r="AH1" s="930"/>
      <c r="AI1" s="930"/>
      <c r="AJ1" s="930"/>
      <c r="AK1" s="930"/>
      <c r="AL1" s="930"/>
      <c r="AM1" s="930"/>
      <c r="AN1" s="930"/>
      <c r="AO1" s="930"/>
      <c r="AP1" s="930"/>
      <c r="AQ1" s="930"/>
      <c r="AR1" s="930"/>
      <c r="AS1" s="930"/>
      <c r="AT1" s="930"/>
      <c r="AU1" s="930"/>
      <c r="AV1" s="930"/>
      <c r="AW1" s="930"/>
      <c r="AX1" s="930"/>
      <c r="AY1" s="930"/>
      <c r="AZ1" s="930"/>
      <c r="BA1" s="930"/>
      <c r="BB1" s="930"/>
      <c r="BC1" s="930"/>
      <c r="BD1" s="930"/>
      <c r="BE1" s="930"/>
      <c r="BF1" s="930"/>
      <c r="BG1" s="930"/>
      <c r="BH1" s="930"/>
      <c r="BI1" s="930"/>
      <c r="BJ1" s="930"/>
      <c r="BK1" s="930"/>
      <c r="BL1" s="930"/>
      <c r="BM1" s="930"/>
      <c r="BN1" s="930"/>
      <c r="BO1" s="930"/>
      <c r="BP1" s="930"/>
      <c r="BQ1" s="930"/>
      <c r="BR1" s="930"/>
      <c r="BS1" s="930"/>
      <c r="BT1" s="930"/>
      <c r="BU1" s="930"/>
      <c r="BV1" s="930"/>
      <c r="BW1" s="930"/>
      <c r="BX1" s="930"/>
      <c r="BY1" s="930"/>
      <c r="BZ1" s="929"/>
      <c r="CA1" s="929"/>
      <c r="CB1" s="931"/>
    </row>
    <row r="2" spans="1:91" ht="11.25" customHeight="1" thickBot="1" x14ac:dyDescent="0.25">
      <c r="A2" s="495"/>
      <c r="B2" s="500"/>
      <c r="C2" s="500"/>
      <c r="D2" s="497">
        <v>1</v>
      </c>
      <c r="E2" s="497">
        <v>2</v>
      </c>
      <c r="F2" s="497">
        <v>3</v>
      </c>
      <c r="G2" s="497">
        <v>4</v>
      </c>
      <c r="H2" s="497">
        <v>5</v>
      </c>
      <c r="I2" s="497">
        <v>6</v>
      </c>
      <c r="J2" s="497">
        <v>7</v>
      </c>
      <c r="K2" s="497">
        <v>8</v>
      </c>
      <c r="L2" s="497">
        <v>9</v>
      </c>
      <c r="M2" s="497">
        <v>10</v>
      </c>
      <c r="N2" s="497">
        <v>11</v>
      </c>
      <c r="O2" s="497">
        <v>12</v>
      </c>
      <c r="P2" s="497">
        <v>13</v>
      </c>
      <c r="Q2" s="497">
        <v>14</v>
      </c>
      <c r="R2" s="497">
        <v>15</v>
      </c>
      <c r="S2" s="497">
        <v>16</v>
      </c>
      <c r="T2" s="497">
        <v>17</v>
      </c>
      <c r="U2" s="497">
        <v>18</v>
      </c>
      <c r="V2" s="497">
        <v>19</v>
      </c>
      <c r="W2" s="497">
        <v>20</v>
      </c>
      <c r="X2" s="497">
        <v>21</v>
      </c>
      <c r="Y2" s="497">
        <v>22</v>
      </c>
      <c r="Z2" s="497">
        <v>23</v>
      </c>
      <c r="AA2" s="497">
        <v>24</v>
      </c>
      <c r="AB2" s="497">
        <v>25</v>
      </c>
      <c r="AC2" s="497">
        <v>26</v>
      </c>
      <c r="AD2" s="497">
        <v>27</v>
      </c>
      <c r="AE2" s="497">
        <v>28</v>
      </c>
      <c r="AF2" s="497">
        <v>29</v>
      </c>
      <c r="AG2" s="497">
        <v>30</v>
      </c>
      <c r="AH2" s="497">
        <v>31</v>
      </c>
      <c r="AI2" s="497">
        <v>32</v>
      </c>
      <c r="AJ2" s="497">
        <v>33</v>
      </c>
      <c r="AK2" s="497">
        <v>34</v>
      </c>
      <c r="AL2" s="497">
        <v>35</v>
      </c>
      <c r="AM2" s="497">
        <v>36</v>
      </c>
      <c r="AN2" s="497">
        <v>37</v>
      </c>
      <c r="AO2" s="497">
        <v>38</v>
      </c>
      <c r="AP2" s="497">
        <v>39</v>
      </c>
      <c r="AQ2" s="497">
        <v>40</v>
      </c>
      <c r="AR2" s="497">
        <v>41</v>
      </c>
      <c r="AS2" s="497">
        <v>42</v>
      </c>
      <c r="AT2" s="497">
        <v>43</v>
      </c>
      <c r="AU2" s="497">
        <v>44</v>
      </c>
      <c r="AV2" s="497">
        <v>45</v>
      </c>
      <c r="AW2" s="497">
        <v>46</v>
      </c>
      <c r="AX2" s="497">
        <v>47</v>
      </c>
      <c r="AY2" s="497">
        <v>48</v>
      </c>
      <c r="AZ2" s="497">
        <v>49</v>
      </c>
      <c r="BA2" s="497">
        <v>50</v>
      </c>
      <c r="BB2" s="497">
        <v>51</v>
      </c>
      <c r="BC2" s="497">
        <v>52</v>
      </c>
      <c r="BD2" s="497">
        <v>53</v>
      </c>
      <c r="BE2" s="497">
        <v>54</v>
      </c>
      <c r="BF2" s="497">
        <v>55</v>
      </c>
      <c r="BG2" s="497">
        <v>56</v>
      </c>
      <c r="BH2" s="497">
        <v>57</v>
      </c>
      <c r="BI2" s="497">
        <v>58</v>
      </c>
      <c r="BJ2" s="497">
        <v>59</v>
      </c>
      <c r="BK2" s="497">
        <v>60</v>
      </c>
      <c r="BL2" s="497">
        <v>61</v>
      </c>
      <c r="BM2" s="497">
        <v>62</v>
      </c>
      <c r="BN2" s="497">
        <v>63</v>
      </c>
      <c r="BO2" s="497">
        <v>64</v>
      </c>
      <c r="BP2" s="497">
        <v>65</v>
      </c>
      <c r="BQ2" s="497">
        <v>66</v>
      </c>
      <c r="BR2" s="497">
        <v>67</v>
      </c>
      <c r="BS2" s="497">
        <v>68</v>
      </c>
      <c r="BT2" s="497">
        <v>69</v>
      </c>
      <c r="BU2" s="497">
        <v>70</v>
      </c>
      <c r="BV2" s="497">
        <v>71</v>
      </c>
      <c r="BW2" s="497">
        <v>72</v>
      </c>
      <c r="BX2" s="497"/>
      <c r="BY2" s="500"/>
      <c r="BZ2" s="500"/>
      <c r="CA2" s="500"/>
      <c r="CB2" s="496"/>
    </row>
    <row r="3" spans="1:91" ht="45.75" customHeight="1" x14ac:dyDescent="0.2">
      <c r="A3" s="934" t="s">
        <v>507</v>
      </c>
      <c r="B3" s="936" t="s">
        <v>391</v>
      </c>
      <c r="C3" s="936" t="s">
        <v>17</v>
      </c>
      <c r="D3" s="491" t="s">
        <v>404</v>
      </c>
      <c r="E3" s="491" t="s">
        <v>405</v>
      </c>
      <c r="F3" s="491" t="s">
        <v>406</v>
      </c>
      <c r="G3" s="491" t="s">
        <v>407</v>
      </c>
      <c r="H3" s="491" t="s">
        <v>408</v>
      </c>
      <c r="I3" s="491" t="s">
        <v>409</v>
      </c>
      <c r="J3" s="491" t="s">
        <v>410</v>
      </c>
      <c r="K3" s="491" t="s">
        <v>411</v>
      </c>
      <c r="L3" s="491" t="s">
        <v>412</v>
      </c>
      <c r="M3" s="491" t="s">
        <v>413</v>
      </c>
      <c r="N3" s="491" t="s">
        <v>414</v>
      </c>
      <c r="O3" s="491" t="s">
        <v>415</v>
      </c>
      <c r="P3" s="491" t="s">
        <v>416</v>
      </c>
      <c r="Q3" s="491" t="s">
        <v>417</v>
      </c>
      <c r="R3" s="491" t="s">
        <v>418</v>
      </c>
      <c r="S3" s="501" t="s">
        <v>421</v>
      </c>
      <c r="T3" s="501" t="s">
        <v>422</v>
      </c>
      <c r="U3" s="501" t="s">
        <v>423</v>
      </c>
      <c r="V3" s="501" t="s">
        <v>424</v>
      </c>
      <c r="W3" s="501" t="s">
        <v>425</v>
      </c>
      <c r="X3" s="501" t="s">
        <v>426</v>
      </c>
      <c r="Y3" s="501" t="s">
        <v>427</v>
      </c>
      <c r="Z3" s="501" t="s">
        <v>428</v>
      </c>
      <c r="AA3" s="501" t="s">
        <v>429</v>
      </c>
      <c r="AB3" s="501" t="s">
        <v>430</v>
      </c>
      <c r="AC3" s="501" t="s">
        <v>431</v>
      </c>
      <c r="AD3" s="501" t="s">
        <v>432</v>
      </c>
      <c r="AE3" s="501" t="s">
        <v>433</v>
      </c>
      <c r="AF3" s="501" t="s">
        <v>434</v>
      </c>
      <c r="AG3" s="501" t="s">
        <v>435</v>
      </c>
      <c r="AH3" s="501" t="s">
        <v>436</v>
      </c>
      <c r="AI3" s="501" t="s">
        <v>437</v>
      </c>
      <c r="AJ3" s="501" t="s">
        <v>438</v>
      </c>
      <c r="AK3" s="501" t="s">
        <v>439</v>
      </c>
      <c r="AL3" s="501" t="s">
        <v>440</v>
      </c>
      <c r="AM3" s="501" t="s">
        <v>441</v>
      </c>
      <c r="AN3" s="501" t="s">
        <v>442</v>
      </c>
      <c r="AO3" s="501" t="s">
        <v>443</v>
      </c>
      <c r="AP3" s="501" t="s">
        <v>444</v>
      </c>
      <c r="AQ3" s="501" t="s">
        <v>445</v>
      </c>
      <c r="AR3" s="501" t="s">
        <v>446</v>
      </c>
      <c r="AS3" s="501" t="s">
        <v>447</v>
      </c>
      <c r="AT3" s="501" t="s">
        <v>448</v>
      </c>
      <c r="AU3" s="501" t="s">
        <v>449</v>
      </c>
      <c r="AV3" s="501" t="s">
        <v>450</v>
      </c>
      <c r="AW3" s="501" t="s">
        <v>451</v>
      </c>
      <c r="AX3" s="501" t="s">
        <v>452</v>
      </c>
      <c r="AY3" s="501" t="s">
        <v>453</v>
      </c>
      <c r="AZ3" s="501" t="s">
        <v>454</v>
      </c>
      <c r="BA3" s="501" t="s">
        <v>455</v>
      </c>
      <c r="BB3" s="501" t="s">
        <v>456</v>
      </c>
      <c r="BC3" s="501" t="s">
        <v>457</v>
      </c>
      <c r="BD3" s="501" t="s">
        <v>458</v>
      </c>
      <c r="BE3" s="501" t="s">
        <v>459</v>
      </c>
      <c r="BF3" s="501" t="s">
        <v>460</v>
      </c>
      <c r="BG3" s="501" t="s">
        <v>461</v>
      </c>
      <c r="BH3" s="501" t="s">
        <v>462</v>
      </c>
      <c r="BI3" s="501" t="s">
        <v>463</v>
      </c>
      <c r="BJ3" s="501" t="s">
        <v>464</v>
      </c>
      <c r="BK3" s="501" t="s">
        <v>465</v>
      </c>
      <c r="BL3" s="501" t="s">
        <v>466</v>
      </c>
      <c r="BM3" s="501" t="s">
        <v>467</v>
      </c>
      <c r="BN3" s="501" t="s">
        <v>468</v>
      </c>
      <c r="BO3" s="501" t="s">
        <v>469</v>
      </c>
      <c r="BP3" s="501" t="s">
        <v>470</v>
      </c>
      <c r="BQ3" s="501" t="s">
        <v>471</v>
      </c>
      <c r="BR3" s="501" t="s">
        <v>472</v>
      </c>
      <c r="BS3" s="501" t="s">
        <v>473</v>
      </c>
      <c r="BT3" s="501" t="s">
        <v>474</v>
      </c>
      <c r="BU3" s="501" t="s">
        <v>475</v>
      </c>
      <c r="BV3" s="501" t="s">
        <v>476</v>
      </c>
      <c r="BW3" s="501" t="s">
        <v>477</v>
      </c>
      <c r="BX3" s="936" t="s">
        <v>420</v>
      </c>
      <c r="BY3" s="936" t="s">
        <v>419</v>
      </c>
      <c r="BZ3" s="936" t="s">
        <v>490</v>
      </c>
      <c r="CA3" s="936" t="s">
        <v>402</v>
      </c>
      <c r="CB3" s="938" t="s">
        <v>249</v>
      </c>
    </row>
    <row r="4" spans="1:91" s="214" customFormat="1" ht="46.5" customHeight="1" x14ac:dyDescent="0.2">
      <c r="A4" s="935"/>
      <c r="B4" s="937"/>
      <c r="C4" s="937"/>
      <c r="D4" s="489" t="s">
        <v>392</v>
      </c>
      <c r="E4" s="489" t="s">
        <v>392</v>
      </c>
      <c r="F4" s="489" t="s">
        <v>392</v>
      </c>
      <c r="G4" s="489" t="s">
        <v>392</v>
      </c>
      <c r="H4" s="489" t="s">
        <v>392</v>
      </c>
      <c r="I4" s="489" t="s">
        <v>392</v>
      </c>
      <c r="J4" s="489" t="s">
        <v>392</v>
      </c>
      <c r="K4" s="489" t="s">
        <v>392</v>
      </c>
      <c r="L4" s="489" t="s">
        <v>392</v>
      </c>
      <c r="M4" s="489" t="s">
        <v>392</v>
      </c>
      <c r="N4" s="489" t="s">
        <v>392</v>
      </c>
      <c r="O4" s="489" t="s">
        <v>392</v>
      </c>
      <c r="P4" s="489" t="s">
        <v>392</v>
      </c>
      <c r="Q4" s="489" t="s">
        <v>392</v>
      </c>
      <c r="R4" s="489" t="s">
        <v>392</v>
      </c>
      <c r="S4" s="501" t="s">
        <v>392</v>
      </c>
      <c r="T4" s="501" t="s">
        <v>392</v>
      </c>
      <c r="U4" s="501" t="s">
        <v>392</v>
      </c>
      <c r="V4" s="501" t="s">
        <v>392</v>
      </c>
      <c r="W4" s="501" t="s">
        <v>392</v>
      </c>
      <c r="X4" s="501" t="s">
        <v>392</v>
      </c>
      <c r="Y4" s="501" t="s">
        <v>392</v>
      </c>
      <c r="Z4" s="501" t="s">
        <v>392</v>
      </c>
      <c r="AA4" s="501" t="s">
        <v>392</v>
      </c>
      <c r="AB4" s="501" t="s">
        <v>392</v>
      </c>
      <c r="AC4" s="501" t="s">
        <v>392</v>
      </c>
      <c r="AD4" s="501" t="s">
        <v>392</v>
      </c>
      <c r="AE4" s="501" t="s">
        <v>392</v>
      </c>
      <c r="AF4" s="501" t="s">
        <v>392</v>
      </c>
      <c r="AG4" s="501" t="s">
        <v>392</v>
      </c>
      <c r="AH4" s="501" t="s">
        <v>392</v>
      </c>
      <c r="AI4" s="501" t="s">
        <v>392</v>
      </c>
      <c r="AJ4" s="501" t="s">
        <v>392</v>
      </c>
      <c r="AK4" s="501" t="s">
        <v>392</v>
      </c>
      <c r="AL4" s="501" t="s">
        <v>392</v>
      </c>
      <c r="AM4" s="501" t="s">
        <v>392</v>
      </c>
      <c r="AN4" s="501" t="s">
        <v>392</v>
      </c>
      <c r="AO4" s="501" t="s">
        <v>392</v>
      </c>
      <c r="AP4" s="501" t="s">
        <v>392</v>
      </c>
      <c r="AQ4" s="501" t="s">
        <v>392</v>
      </c>
      <c r="AR4" s="501" t="s">
        <v>392</v>
      </c>
      <c r="AS4" s="501" t="s">
        <v>392</v>
      </c>
      <c r="AT4" s="501" t="s">
        <v>392</v>
      </c>
      <c r="AU4" s="501" t="s">
        <v>392</v>
      </c>
      <c r="AV4" s="501" t="s">
        <v>392</v>
      </c>
      <c r="AW4" s="501" t="s">
        <v>392</v>
      </c>
      <c r="AX4" s="501" t="s">
        <v>392</v>
      </c>
      <c r="AY4" s="501" t="s">
        <v>392</v>
      </c>
      <c r="AZ4" s="501" t="s">
        <v>392</v>
      </c>
      <c r="BA4" s="501" t="s">
        <v>392</v>
      </c>
      <c r="BB4" s="501" t="s">
        <v>392</v>
      </c>
      <c r="BC4" s="501" t="s">
        <v>392</v>
      </c>
      <c r="BD4" s="501" t="s">
        <v>392</v>
      </c>
      <c r="BE4" s="501" t="s">
        <v>392</v>
      </c>
      <c r="BF4" s="501" t="s">
        <v>392</v>
      </c>
      <c r="BG4" s="501" t="s">
        <v>392</v>
      </c>
      <c r="BH4" s="501" t="s">
        <v>392</v>
      </c>
      <c r="BI4" s="501" t="s">
        <v>392</v>
      </c>
      <c r="BJ4" s="501" t="s">
        <v>392</v>
      </c>
      <c r="BK4" s="501" t="s">
        <v>392</v>
      </c>
      <c r="BL4" s="501" t="s">
        <v>392</v>
      </c>
      <c r="BM4" s="501" t="s">
        <v>392</v>
      </c>
      <c r="BN4" s="501" t="s">
        <v>392</v>
      </c>
      <c r="BO4" s="501" t="s">
        <v>392</v>
      </c>
      <c r="BP4" s="501" t="s">
        <v>392</v>
      </c>
      <c r="BQ4" s="501" t="s">
        <v>392</v>
      </c>
      <c r="BR4" s="501" t="s">
        <v>392</v>
      </c>
      <c r="BS4" s="501" t="s">
        <v>392</v>
      </c>
      <c r="BT4" s="501" t="s">
        <v>392</v>
      </c>
      <c r="BU4" s="501" t="s">
        <v>392</v>
      </c>
      <c r="BV4" s="501" t="s">
        <v>392</v>
      </c>
      <c r="BW4" s="501" t="s">
        <v>392</v>
      </c>
      <c r="BX4" s="937"/>
      <c r="BY4" s="937"/>
      <c r="BZ4" s="937"/>
      <c r="CA4" s="937"/>
      <c r="CB4" s="939"/>
      <c r="CF4" s="213"/>
      <c r="CG4" s="213"/>
      <c r="CH4" s="213"/>
      <c r="CI4" s="213"/>
      <c r="CJ4" s="213"/>
      <c r="CK4" s="213"/>
      <c r="CL4" s="213"/>
      <c r="CM4" s="213"/>
    </row>
    <row r="5" spans="1:91" s="490" customFormat="1" ht="27" customHeight="1" x14ac:dyDescent="0.2">
      <c r="A5" s="498">
        <v>1</v>
      </c>
      <c r="B5" s="494" t="s">
        <v>496</v>
      </c>
      <c r="C5" s="494" t="s">
        <v>309</v>
      </c>
      <c r="D5" s="494">
        <v>20</v>
      </c>
      <c r="E5" s="494">
        <v>20</v>
      </c>
      <c r="F5" s="494">
        <v>20</v>
      </c>
      <c r="G5" s="494">
        <v>20</v>
      </c>
      <c r="H5" s="494">
        <v>20</v>
      </c>
      <c r="I5" s="494">
        <v>20</v>
      </c>
      <c r="J5" s="494">
        <v>20</v>
      </c>
      <c r="K5" s="494">
        <v>20</v>
      </c>
      <c r="L5" s="494">
        <v>20</v>
      </c>
      <c r="M5" s="494">
        <v>20</v>
      </c>
      <c r="N5" s="494">
        <v>20</v>
      </c>
      <c r="O5" s="494">
        <v>20</v>
      </c>
      <c r="P5" s="494">
        <v>20</v>
      </c>
      <c r="Q5" s="494">
        <v>20</v>
      </c>
      <c r="R5" s="494">
        <v>20</v>
      </c>
      <c r="S5" s="494">
        <v>20</v>
      </c>
      <c r="T5" s="494">
        <v>20</v>
      </c>
      <c r="U5" s="494">
        <v>20</v>
      </c>
      <c r="V5" s="494">
        <v>20</v>
      </c>
      <c r="W5" s="494">
        <v>20</v>
      </c>
      <c r="X5" s="494">
        <v>20</v>
      </c>
      <c r="Y5" s="494">
        <v>20</v>
      </c>
      <c r="Z5" s="494">
        <v>20</v>
      </c>
      <c r="AA5" s="494">
        <v>20</v>
      </c>
      <c r="AB5" s="494">
        <v>20</v>
      </c>
      <c r="AC5" s="494">
        <v>20</v>
      </c>
      <c r="AD5" s="494">
        <v>20</v>
      </c>
      <c r="AE5" s="494">
        <v>20</v>
      </c>
      <c r="AF5" s="494">
        <v>20</v>
      </c>
      <c r="AG5" s="494">
        <v>20</v>
      </c>
      <c r="AH5" s="494">
        <v>20</v>
      </c>
      <c r="AI5" s="494">
        <v>20</v>
      </c>
      <c r="AJ5" s="494">
        <v>20</v>
      </c>
      <c r="AK5" s="494">
        <v>20</v>
      </c>
      <c r="AL5" s="494">
        <v>20</v>
      </c>
      <c r="AM5" s="494">
        <v>20</v>
      </c>
      <c r="AN5" s="494">
        <v>20</v>
      </c>
      <c r="AO5" s="494">
        <v>20</v>
      </c>
      <c r="AP5" s="494">
        <v>20</v>
      </c>
      <c r="AQ5" s="494">
        <v>20</v>
      </c>
      <c r="AR5" s="494">
        <v>20</v>
      </c>
      <c r="AS5" s="494">
        <v>20</v>
      </c>
      <c r="AT5" s="494">
        <v>20</v>
      </c>
      <c r="AU5" s="494">
        <v>20</v>
      </c>
      <c r="AV5" s="494">
        <v>20</v>
      </c>
      <c r="AW5" s="494">
        <v>20</v>
      </c>
      <c r="AX5" s="494"/>
      <c r="AY5" s="494"/>
      <c r="AZ5" s="494"/>
      <c r="BA5" s="494"/>
      <c r="BB5" s="494"/>
      <c r="BC5" s="494"/>
      <c r="BD5" s="494"/>
      <c r="BE5" s="494"/>
      <c r="BF5" s="494">
        <v>20</v>
      </c>
      <c r="BG5" s="494"/>
      <c r="BH5" s="494"/>
      <c r="BI5" s="494"/>
      <c r="BJ5" s="494"/>
      <c r="BK5" s="494"/>
      <c r="BL5" s="494"/>
      <c r="BM5" s="494"/>
      <c r="BN5" s="494"/>
      <c r="BO5" s="494"/>
      <c r="BP5" s="494"/>
      <c r="BQ5" s="494"/>
      <c r="BR5" s="494">
        <v>20</v>
      </c>
      <c r="BS5" s="494"/>
      <c r="BT5" s="494"/>
      <c r="BU5" s="494"/>
      <c r="BV5" s="494"/>
      <c r="BW5" s="494"/>
      <c r="BX5" s="499">
        <f>SUM(B5:BW5)</f>
        <v>960</v>
      </c>
      <c r="BY5" s="494">
        <v>1</v>
      </c>
      <c r="BZ5" s="494">
        <f>BX5*BY5</f>
        <v>960</v>
      </c>
      <c r="CA5" s="494">
        <v>55</v>
      </c>
      <c r="CB5" s="504">
        <f>CA5*BZ5</f>
        <v>52800</v>
      </c>
    </row>
    <row r="6" spans="1:91" s="490" customFormat="1" ht="27" customHeight="1" x14ac:dyDescent="0.2">
      <c r="A6" s="498">
        <v>2</v>
      </c>
      <c r="B6" s="494" t="s">
        <v>498</v>
      </c>
      <c r="C6" s="494" t="s">
        <v>497</v>
      </c>
      <c r="D6" s="494">
        <v>80</v>
      </c>
      <c r="E6" s="494">
        <v>50</v>
      </c>
      <c r="F6" s="494">
        <v>50</v>
      </c>
      <c r="G6" s="494">
        <v>50</v>
      </c>
      <c r="H6" s="494">
        <v>30</v>
      </c>
      <c r="I6" s="494">
        <v>30</v>
      </c>
      <c r="J6" s="494">
        <v>30</v>
      </c>
      <c r="K6" s="494">
        <v>30</v>
      </c>
      <c r="L6" s="494">
        <v>30</v>
      </c>
      <c r="M6" s="494">
        <v>30</v>
      </c>
      <c r="N6" s="494">
        <v>30</v>
      </c>
      <c r="O6" s="494">
        <v>30</v>
      </c>
      <c r="P6" s="494">
        <v>30</v>
      </c>
      <c r="Q6" s="494">
        <v>30</v>
      </c>
      <c r="R6" s="494">
        <v>30</v>
      </c>
      <c r="S6" s="494">
        <v>15</v>
      </c>
      <c r="T6" s="494">
        <v>15</v>
      </c>
      <c r="U6" s="494">
        <v>15</v>
      </c>
      <c r="V6" s="494">
        <v>15</v>
      </c>
      <c r="W6" s="494">
        <v>15</v>
      </c>
      <c r="X6" s="494">
        <v>15</v>
      </c>
      <c r="Y6" s="494">
        <v>15</v>
      </c>
      <c r="Z6" s="494">
        <v>15</v>
      </c>
      <c r="AA6" s="494">
        <v>15</v>
      </c>
      <c r="AB6" s="494">
        <v>15</v>
      </c>
      <c r="AC6" s="494">
        <v>15</v>
      </c>
      <c r="AD6" s="494">
        <v>15</v>
      </c>
      <c r="AE6" s="494">
        <v>15</v>
      </c>
      <c r="AF6" s="494">
        <v>15</v>
      </c>
      <c r="AG6" s="494">
        <v>15</v>
      </c>
      <c r="AH6" s="494">
        <v>15</v>
      </c>
      <c r="AI6" s="494">
        <v>15</v>
      </c>
      <c r="AJ6" s="494">
        <v>15</v>
      </c>
      <c r="AK6" s="494">
        <v>15</v>
      </c>
      <c r="AL6" s="494">
        <v>15</v>
      </c>
      <c r="AM6" s="494">
        <v>15</v>
      </c>
      <c r="AN6" s="494">
        <v>15</v>
      </c>
      <c r="AO6" s="494">
        <v>15</v>
      </c>
      <c r="AP6" s="494">
        <v>15</v>
      </c>
      <c r="AQ6" s="494">
        <v>15</v>
      </c>
      <c r="AR6" s="494">
        <v>15</v>
      </c>
      <c r="AS6" s="494">
        <v>15</v>
      </c>
      <c r="AT6" s="494">
        <v>15</v>
      </c>
      <c r="AU6" s="494">
        <v>25</v>
      </c>
      <c r="AV6" s="494">
        <v>15</v>
      </c>
      <c r="AW6" s="494">
        <v>15</v>
      </c>
      <c r="AX6" s="494">
        <v>10</v>
      </c>
      <c r="AY6" s="494">
        <v>10</v>
      </c>
      <c r="AZ6" s="494">
        <v>10</v>
      </c>
      <c r="BA6" s="494">
        <v>10</v>
      </c>
      <c r="BB6" s="494">
        <v>10</v>
      </c>
      <c r="BC6" s="494">
        <v>10</v>
      </c>
      <c r="BD6" s="494">
        <v>10</v>
      </c>
      <c r="BE6" s="494">
        <v>10</v>
      </c>
      <c r="BF6" s="494">
        <v>10</v>
      </c>
      <c r="BG6" s="494">
        <v>10</v>
      </c>
      <c r="BH6" s="494">
        <v>10</v>
      </c>
      <c r="BI6" s="494">
        <v>10</v>
      </c>
      <c r="BJ6" s="494">
        <v>10</v>
      </c>
      <c r="BK6" s="494">
        <v>10</v>
      </c>
      <c r="BL6" s="494">
        <v>10</v>
      </c>
      <c r="BM6" s="494">
        <v>10</v>
      </c>
      <c r="BN6" s="494">
        <v>10</v>
      </c>
      <c r="BO6" s="494">
        <v>10</v>
      </c>
      <c r="BP6" s="494">
        <v>10</v>
      </c>
      <c r="BQ6" s="494">
        <v>10</v>
      </c>
      <c r="BR6" s="494">
        <v>10</v>
      </c>
      <c r="BS6" s="494">
        <v>10</v>
      </c>
      <c r="BT6" s="494">
        <v>10</v>
      </c>
      <c r="BU6" s="494">
        <v>10</v>
      </c>
      <c r="BV6" s="494">
        <v>10</v>
      </c>
      <c r="BW6" s="494">
        <v>10</v>
      </c>
      <c r="BX6" s="499">
        <f t="shared" ref="BX6:BX8" si="0">SUM(B6:BW6)</f>
        <v>1295</v>
      </c>
      <c r="BY6" s="494">
        <v>1</v>
      </c>
      <c r="BZ6" s="494">
        <f t="shared" ref="BZ6:BZ8" si="1">BX6*BY6</f>
        <v>1295</v>
      </c>
      <c r="CA6" s="494">
        <v>55</v>
      </c>
      <c r="CB6" s="504">
        <f t="shared" ref="CB6:CB8" si="2">CA6*BZ6</f>
        <v>71225</v>
      </c>
    </row>
    <row r="7" spans="1:91" s="490" customFormat="1" ht="27" customHeight="1" x14ac:dyDescent="0.2">
      <c r="A7" s="498">
        <v>3</v>
      </c>
      <c r="B7" s="494" t="s">
        <v>499</v>
      </c>
      <c r="C7" s="494" t="s">
        <v>309</v>
      </c>
      <c r="D7" s="494">
        <v>600</v>
      </c>
      <c r="E7" s="494">
        <v>60</v>
      </c>
      <c r="F7" s="494">
        <v>30</v>
      </c>
      <c r="G7" s="494">
        <v>60</v>
      </c>
      <c r="H7" s="494">
        <v>30</v>
      </c>
      <c r="I7" s="494">
        <v>15</v>
      </c>
      <c r="J7" s="494">
        <v>15</v>
      </c>
      <c r="K7" s="494">
        <v>30</v>
      </c>
      <c r="L7" s="494">
        <v>20</v>
      </c>
      <c r="M7" s="494">
        <v>15</v>
      </c>
      <c r="N7" s="494">
        <v>20</v>
      </c>
      <c r="O7" s="494">
        <v>20</v>
      </c>
      <c r="P7" s="494">
        <v>20</v>
      </c>
      <c r="Q7" s="494">
        <v>15</v>
      </c>
      <c r="R7" s="494">
        <v>20</v>
      </c>
      <c r="S7" s="494">
        <v>15</v>
      </c>
      <c r="T7" s="494">
        <v>15</v>
      </c>
      <c r="U7" s="494">
        <v>15</v>
      </c>
      <c r="V7" s="494">
        <v>15</v>
      </c>
      <c r="W7" s="494">
        <v>15</v>
      </c>
      <c r="X7" s="494">
        <v>15</v>
      </c>
      <c r="Y7" s="494">
        <v>15</v>
      </c>
      <c r="Z7" s="494">
        <v>15</v>
      </c>
      <c r="AA7" s="494">
        <v>10</v>
      </c>
      <c r="AB7" s="494">
        <v>15</v>
      </c>
      <c r="AC7" s="494">
        <v>15</v>
      </c>
      <c r="AD7" s="494">
        <v>15</v>
      </c>
      <c r="AE7" s="494">
        <v>15</v>
      </c>
      <c r="AF7" s="494">
        <v>15</v>
      </c>
      <c r="AG7" s="494">
        <v>15</v>
      </c>
      <c r="AH7" s="494">
        <v>15</v>
      </c>
      <c r="AI7" s="494">
        <v>15</v>
      </c>
      <c r="AJ7" s="494">
        <v>15</v>
      </c>
      <c r="AK7" s="494">
        <v>15</v>
      </c>
      <c r="AL7" s="494">
        <v>15</v>
      </c>
      <c r="AM7" s="494">
        <v>15</v>
      </c>
      <c r="AN7" s="494">
        <v>5</v>
      </c>
      <c r="AO7" s="494">
        <v>15</v>
      </c>
      <c r="AP7" s="494">
        <v>10</v>
      </c>
      <c r="AQ7" s="494">
        <v>15</v>
      </c>
      <c r="AR7" s="494">
        <v>15</v>
      </c>
      <c r="AS7" s="494">
        <v>10</v>
      </c>
      <c r="AT7" s="494">
        <v>15</v>
      </c>
      <c r="AU7" s="494">
        <v>25</v>
      </c>
      <c r="AV7" s="494">
        <v>15</v>
      </c>
      <c r="AW7" s="494">
        <v>15</v>
      </c>
      <c r="AX7" s="494">
        <v>10</v>
      </c>
      <c r="AY7" s="494">
        <v>10</v>
      </c>
      <c r="AZ7" s="494">
        <v>10</v>
      </c>
      <c r="BA7" s="494">
        <v>10</v>
      </c>
      <c r="BB7" s="494">
        <v>10</v>
      </c>
      <c r="BC7" s="494">
        <v>10</v>
      </c>
      <c r="BD7" s="494">
        <v>10</v>
      </c>
      <c r="BE7" s="494">
        <v>10</v>
      </c>
      <c r="BF7" s="494">
        <v>10</v>
      </c>
      <c r="BG7" s="494">
        <v>10</v>
      </c>
      <c r="BH7" s="494">
        <v>10</v>
      </c>
      <c r="BI7" s="494">
        <v>10</v>
      </c>
      <c r="BJ7" s="494">
        <v>10</v>
      </c>
      <c r="BK7" s="494">
        <v>10</v>
      </c>
      <c r="BL7" s="494">
        <v>10</v>
      </c>
      <c r="BM7" s="494">
        <v>10</v>
      </c>
      <c r="BN7" s="494">
        <v>10</v>
      </c>
      <c r="BO7" s="494">
        <v>10</v>
      </c>
      <c r="BP7" s="494">
        <v>10</v>
      </c>
      <c r="BQ7" s="494">
        <v>10</v>
      </c>
      <c r="BR7" s="494">
        <v>10</v>
      </c>
      <c r="BS7" s="494">
        <v>10</v>
      </c>
      <c r="BT7" s="494">
        <v>10</v>
      </c>
      <c r="BU7" s="494">
        <v>10</v>
      </c>
      <c r="BV7" s="494">
        <v>10</v>
      </c>
      <c r="BW7" s="494">
        <v>10</v>
      </c>
      <c r="BX7" s="499">
        <f t="shared" si="0"/>
        <v>1680</v>
      </c>
      <c r="BY7" s="494">
        <v>1</v>
      </c>
      <c r="BZ7" s="494">
        <f t="shared" si="1"/>
        <v>1680</v>
      </c>
      <c r="CA7" s="494">
        <v>50</v>
      </c>
      <c r="CB7" s="504">
        <f t="shared" si="2"/>
        <v>84000</v>
      </c>
    </row>
    <row r="8" spans="1:91" s="490" customFormat="1" ht="27" customHeight="1" x14ac:dyDescent="0.2">
      <c r="A8" s="498">
        <v>4</v>
      </c>
      <c r="B8" s="494" t="s">
        <v>500</v>
      </c>
      <c r="C8" s="494" t="s">
        <v>497</v>
      </c>
      <c r="D8" s="494">
        <v>20</v>
      </c>
      <c r="E8" s="494">
        <v>20</v>
      </c>
      <c r="F8" s="494">
        <v>20</v>
      </c>
      <c r="G8" s="494">
        <v>25</v>
      </c>
      <c r="H8" s="494">
        <v>20</v>
      </c>
      <c r="I8" s="494">
        <v>15</v>
      </c>
      <c r="J8" s="494">
        <v>15</v>
      </c>
      <c r="K8" s="494">
        <v>15</v>
      </c>
      <c r="L8" s="494">
        <v>15</v>
      </c>
      <c r="M8" s="494">
        <v>15</v>
      </c>
      <c r="N8" s="494">
        <v>15</v>
      </c>
      <c r="O8" s="494">
        <v>15</v>
      </c>
      <c r="P8" s="494">
        <v>15</v>
      </c>
      <c r="Q8" s="494">
        <v>15</v>
      </c>
      <c r="R8" s="494">
        <v>15</v>
      </c>
      <c r="S8" s="494">
        <v>10</v>
      </c>
      <c r="T8" s="494">
        <v>10</v>
      </c>
      <c r="U8" s="494">
        <v>10</v>
      </c>
      <c r="V8" s="494">
        <v>10</v>
      </c>
      <c r="W8" s="494">
        <v>10</v>
      </c>
      <c r="X8" s="494">
        <v>10</v>
      </c>
      <c r="Y8" s="494">
        <v>10</v>
      </c>
      <c r="Z8" s="494">
        <v>10</v>
      </c>
      <c r="AA8" s="494">
        <v>10</v>
      </c>
      <c r="AB8" s="494">
        <v>10</v>
      </c>
      <c r="AC8" s="494">
        <v>10</v>
      </c>
      <c r="AD8" s="494">
        <v>10</v>
      </c>
      <c r="AE8" s="494">
        <v>10</v>
      </c>
      <c r="AF8" s="494">
        <v>10</v>
      </c>
      <c r="AG8" s="494">
        <v>10</v>
      </c>
      <c r="AH8" s="494">
        <v>10</v>
      </c>
      <c r="AI8" s="494">
        <v>10</v>
      </c>
      <c r="AJ8" s="494">
        <v>10</v>
      </c>
      <c r="AK8" s="494">
        <v>10</v>
      </c>
      <c r="AL8" s="494">
        <v>10</v>
      </c>
      <c r="AM8" s="494">
        <v>10</v>
      </c>
      <c r="AN8" s="494">
        <v>10</v>
      </c>
      <c r="AO8" s="494">
        <v>10</v>
      </c>
      <c r="AP8" s="494">
        <v>10</v>
      </c>
      <c r="AQ8" s="494">
        <v>10</v>
      </c>
      <c r="AR8" s="494">
        <v>10</v>
      </c>
      <c r="AS8" s="494">
        <v>10</v>
      </c>
      <c r="AT8" s="494">
        <v>10</v>
      </c>
      <c r="AU8" s="494">
        <v>10</v>
      </c>
      <c r="AV8" s="494">
        <v>10</v>
      </c>
      <c r="AW8" s="494">
        <v>15</v>
      </c>
      <c r="AX8" s="494"/>
      <c r="AY8" s="494"/>
      <c r="AZ8" s="494"/>
      <c r="BA8" s="494"/>
      <c r="BB8" s="494"/>
      <c r="BC8" s="494"/>
      <c r="BD8" s="494"/>
      <c r="BE8" s="494"/>
      <c r="BF8" s="494"/>
      <c r="BG8" s="494"/>
      <c r="BH8" s="494"/>
      <c r="BI8" s="494"/>
      <c r="BJ8" s="494"/>
      <c r="BK8" s="494"/>
      <c r="BL8" s="494"/>
      <c r="BM8" s="494"/>
      <c r="BN8" s="494"/>
      <c r="BO8" s="494"/>
      <c r="BP8" s="494"/>
      <c r="BQ8" s="494"/>
      <c r="BR8" s="494"/>
      <c r="BS8" s="494"/>
      <c r="BT8" s="494"/>
      <c r="BU8" s="494"/>
      <c r="BV8" s="494"/>
      <c r="BW8" s="494"/>
      <c r="BX8" s="499">
        <f t="shared" si="0"/>
        <v>570</v>
      </c>
      <c r="BY8" s="494">
        <v>1</v>
      </c>
      <c r="BZ8" s="494">
        <f t="shared" si="1"/>
        <v>570</v>
      </c>
      <c r="CA8" s="494">
        <v>50</v>
      </c>
      <c r="CB8" s="504">
        <f t="shared" si="2"/>
        <v>28500</v>
      </c>
    </row>
    <row r="9" spans="1:91" s="215" customFormat="1" ht="33" customHeight="1" x14ac:dyDescent="0.2">
      <c r="A9" s="950" t="s">
        <v>492</v>
      </c>
      <c r="B9" s="950"/>
      <c r="C9" s="950"/>
      <c r="BZ9" s="932" t="s">
        <v>380</v>
      </c>
      <c r="CA9" s="933"/>
      <c r="CB9" s="505">
        <f>SUM(CB5:CB8)</f>
        <v>236525</v>
      </c>
    </row>
  </sheetData>
  <mergeCells count="11">
    <mergeCell ref="A9:C9"/>
    <mergeCell ref="BZ9:CA9"/>
    <mergeCell ref="A1:CB1"/>
    <mergeCell ref="A3:A4"/>
    <mergeCell ref="B3:B4"/>
    <mergeCell ref="C3:C4"/>
    <mergeCell ref="BX3:BX4"/>
    <mergeCell ref="BY3:BY4"/>
    <mergeCell ref="BZ3:BZ4"/>
    <mergeCell ref="CA3:CA4"/>
    <mergeCell ref="CB3:CB4"/>
  </mergeCells>
  <printOptions horizontalCentered="1"/>
  <pageMargins left="0.19685039370078741" right="0.19685039370078741" top="0.19685039370078741" bottom="0.39370078740157483" header="0" footer="0.19685039370078741"/>
  <pageSetup paperSize="9" scale="73" fitToHeight="0" orientation="portrait" r:id="rId1"/>
  <headerFooter alignWithMargins="0">
    <oddFooter>&amp;L&amp;"Arial,Italic"Form ID:&amp;F&amp;R&amp;"Arial,Italic"Recommended Distribution: Finance (original), Supplier (2nd original), Procurement (copy) and Warehouse (copy)</oddFooter>
  </headerFooter>
  <colBreaks count="1" manualBreakCount="1">
    <brk id="80"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
  <sheetViews>
    <sheetView zoomScale="90" zoomScaleNormal="90" workbookViewId="0">
      <pane xSplit="2" ySplit="4" topLeftCell="C5" activePane="bottomRight" state="frozen"/>
      <selection pane="topRight" activeCell="D1" sqref="D1"/>
      <selection pane="bottomLeft" activeCell="A5" sqref="A5"/>
      <selection pane="bottomRight" activeCell="E14" sqref="E14"/>
    </sheetView>
  </sheetViews>
  <sheetFormatPr defaultColWidth="9.140625" defaultRowHeight="12.75" x14ac:dyDescent="0.2"/>
  <cols>
    <col min="1" max="1" width="8.7109375" style="212" customWidth="1"/>
    <col min="2" max="2" width="46" style="212" customWidth="1"/>
    <col min="3" max="4" width="17.42578125" style="212" customWidth="1"/>
    <col min="5" max="5" width="21.5703125" style="212" customWidth="1"/>
    <col min="6" max="6" width="13.140625" style="212" bestFit="1" customWidth="1"/>
    <col min="7" max="7" width="9.140625" style="212"/>
    <col min="8" max="8" width="9.42578125" style="212" customWidth="1"/>
    <col min="9" max="10" width="9.140625" style="212"/>
    <col min="11" max="11" width="9.5703125" style="212" bestFit="1" customWidth="1"/>
    <col min="12" max="16384" width="9.140625" style="212"/>
  </cols>
  <sheetData>
    <row r="1" spans="1:16" ht="45.75" customHeight="1" thickBot="1" x14ac:dyDescent="0.25">
      <c r="A1" s="928" t="s">
        <v>506</v>
      </c>
      <c r="B1" s="929"/>
      <c r="C1" s="930"/>
      <c r="D1" s="930"/>
      <c r="E1" s="931"/>
    </row>
    <row r="2" spans="1:16" ht="11.25" customHeight="1" thickBot="1" x14ac:dyDescent="0.25">
      <c r="A2" s="495"/>
      <c r="B2" s="500"/>
      <c r="C2" s="497"/>
      <c r="D2" s="500"/>
      <c r="E2" s="496"/>
    </row>
    <row r="3" spans="1:16" ht="45.75" customHeight="1" x14ac:dyDescent="0.2">
      <c r="A3" s="934" t="s">
        <v>507</v>
      </c>
      <c r="B3" s="936" t="s">
        <v>391</v>
      </c>
      <c r="C3" s="936" t="s">
        <v>249</v>
      </c>
      <c r="D3" s="936" t="s">
        <v>419</v>
      </c>
      <c r="E3" s="938" t="s">
        <v>249</v>
      </c>
    </row>
    <row r="4" spans="1:16" s="214" customFormat="1" ht="46.5" customHeight="1" x14ac:dyDescent="0.2">
      <c r="A4" s="935"/>
      <c r="B4" s="937"/>
      <c r="C4" s="937"/>
      <c r="D4" s="937"/>
      <c r="E4" s="939"/>
      <c r="I4" s="213"/>
      <c r="J4" s="213"/>
      <c r="K4" s="213"/>
      <c r="L4" s="213"/>
      <c r="M4" s="213"/>
      <c r="N4" s="213"/>
      <c r="O4" s="213"/>
      <c r="P4" s="213"/>
    </row>
    <row r="5" spans="1:16" s="490" customFormat="1" ht="27" customHeight="1" x14ac:dyDescent="0.2">
      <c r="A5" s="498">
        <v>1</v>
      </c>
      <c r="B5" s="494" t="s">
        <v>501</v>
      </c>
      <c r="C5" s="494">
        <f>'Patient Food'!W20</f>
        <v>2501460</v>
      </c>
      <c r="D5" s="494">
        <v>1</v>
      </c>
      <c r="E5" s="504">
        <f>C5*D5</f>
        <v>2501460</v>
      </c>
    </row>
    <row r="6" spans="1:16" s="490" customFormat="1" ht="27" customHeight="1" x14ac:dyDescent="0.2">
      <c r="A6" s="498">
        <v>2</v>
      </c>
      <c r="B6" s="494" t="s">
        <v>502</v>
      </c>
      <c r="C6" s="494" t="e">
        <f>#REF!</f>
        <v>#REF!</v>
      </c>
      <c r="D6" s="494">
        <v>1</v>
      </c>
      <c r="E6" s="504" t="e">
        <f t="shared" ref="E6:E9" si="0">C6*D6</f>
        <v>#REF!</v>
      </c>
    </row>
    <row r="7" spans="1:16" s="490" customFormat="1" ht="27" customHeight="1" x14ac:dyDescent="0.2">
      <c r="A7" s="498">
        <v>3</v>
      </c>
      <c r="B7" s="494" t="s">
        <v>503</v>
      </c>
      <c r="C7" s="494" t="e">
        <f>Hygiene!#REF!</f>
        <v>#REF!</v>
      </c>
      <c r="D7" s="494">
        <v>1</v>
      </c>
      <c r="E7" s="504" t="e">
        <f t="shared" si="0"/>
        <v>#REF!</v>
      </c>
    </row>
    <row r="8" spans="1:16" s="490" customFormat="1" ht="27" customHeight="1" x14ac:dyDescent="0.2">
      <c r="A8" s="498">
        <v>4</v>
      </c>
      <c r="B8" s="494" t="s">
        <v>504</v>
      </c>
      <c r="C8" s="494">
        <f>Refreshment!CB9</f>
        <v>197370</v>
      </c>
      <c r="D8" s="494">
        <v>1</v>
      </c>
      <c r="E8" s="504">
        <f t="shared" si="0"/>
        <v>197370</v>
      </c>
    </row>
    <row r="9" spans="1:16" s="490" customFormat="1" ht="27" customHeight="1" x14ac:dyDescent="0.2">
      <c r="A9" s="498">
        <v>5</v>
      </c>
      <c r="B9" s="494" t="s">
        <v>505</v>
      </c>
      <c r="C9" s="494">
        <f>'Fuel and Gas'!CB9</f>
        <v>236525</v>
      </c>
      <c r="D9" s="494">
        <v>1</v>
      </c>
      <c r="E9" s="504">
        <f t="shared" si="0"/>
        <v>236525</v>
      </c>
    </row>
    <row r="10" spans="1:16" s="215" customFormat="1" ht="33" customHeight="1" x14ac:dyDescent="0.2">
      <c r="A10" s="951"/>
      <c r="B10" s="951"/>
      <c r="C10" s="952" t="s">
        <v>380</v>
      </c>
      <c r="D10" s="953"/>
      <c r="E10" s="505" t="e">
        <f>SUM(E5:E9)</f>
        <v>#REF!</v>
      </c>
      <c r="F10" s="503" t="e">
        <f>E10-'Fuel and Gas'!CB9-Refreshment!CB9-Hygiene!#REF!-#REF!-'Patient Food'!W20</f>
        <v>#REF!</v>
      </c>
    </row>
  </sheetData>
  <mergeCells count="8">
    <mergeCell ref="A10:B10"/>
    <mergeCell ref="C10:D10"/>
    <mergeCell ref="A1:E1"/>
    <mergeCell ref="A3:A4"/>
    <mergeCell ref="B3:B4"/>
    <mergeCell ref="C3:C4"/>
    <mergeCell ref="D3:D4"/>
    <mergeCell ref="E3:E4"/>
  </mergeCells>
  <printOptions horizontalCentered="1"/>
  <pageMargins left="0.19685039370078741" right="0.19685039370078741" top="0.19685039370078741" bottom="0.39370078740157483" header="0" footer="0.19685039370078741"/>
  <pageSetup paperSize="9" scale="73" fitToHeight="0" orientation="portrait" r:id="rId1"/>
  <headerFooter alignWithMargins="0">
    <oddFooter>&amp;L&amp;"Arial,Italic"Form ID:&amp;F&amp;R&amp;"Arial,Italic"Recommended Distribution: Finance (original), Supplier (2nd original), Procurement (copy) and Warehouse (copy)</oddFooter>
  </headerFooter>
  <colBreaks count="1" manualBreakCount="1">
    <brk id="5"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60"/>
  <sheetViews>
    <sheetView view="pageBreakPreview" topLeftCell="A33" zoomScaleNormal="90" zoomScaleSheetLayoutView="100" workbookViewId="0">
      <selection activeCell="C24" sqref="C24:D39"/>
    </sheetView>
  </sheetViews>
  <sheetFormatPr defaultColWidth="9.140625" defaultRowHeight="12.75" x14ac:dyDescent="0.2"/>
  <cols>
    <col min="1" max="1" width="9.7109375" style="273" customWidth="1"/>
    <col min="2" max="2" width="45.140625" style="273" customWidth="1"/>
    <col min="3" max="3" width="12.5703125" style="273" customWidth="1"/>
    <col min="4" max="5" width="11" style="273" customWidth="1"/>
    <col min="6" max="6" width="16.28515625" style="273" customWidth="1"/>
    <col min="7" max="7" width="17.42578125" style="273" customWidth="1"/>
    <col min="8" max="8" width="13.28515625" style="273" customWidth="1"/>
    <col min="9" max="9" width="12.140625" style="273" customWidth="1"/>
    <col min="10" max="10" width="4.7109375" style="273" customWidth="1"/>
    <col min="11" max="16384" width="9.140625" style="273"/>
  </cols>
  <sheetData>
    <row r="1" spans="1:11" s="269" customFormat="1" ht="18.75" customHeight="1" x14ac:dyDescent="0.2">
      <c r="A1" s="2" t="s">
        <v>87</v>
      </c>
      <c r="B1" s="268"/>
      <c r="C1" s="268"/>
      <c r="D1" s="4"/>
      <c r="E1" s="4"/>
      <c r="F1" s="4"/>
      <c r="G1" s="4"/>
      <c r="H1" s="32" t="s">
        <v>254</v>
      </c>
    </row>
    <row r="2" spans="1:11" ht="6.75" customHeight="1" x14ac:dyDescent="0.2">
      <c r="A2" s="270"/>
      <c r="B2" s="271"/>
      <c r="C2" s="271"/>
      <c r="D2" s="272"/>
      <c r="E2" s="272"/>
      <c r="F2" s="272"/>
      <c r="G2" s="272"/>
      <c r="H2" s="272"/>
      <c r="I2" s="272"/>
    </row>
    <row r="3" spans="1:11" ht="75.75" customHeight="1" x14ac:dyDescent="0.2">
      <c r="A3" s="517" t="s">
        <v>255</v>
      </c>
      <c r="B3" s="517"/>
      <c r="C3" s="517"/>
      <c r="D3" s="517"/>
      <c r="E3" s="517"/>
      <c r="F3" s="517"/>
      <c r="G3" s="517"/>
      <c r="H3" s="517"/>
      <c r="I3" s="11"/>
    </row>
    <row r="4" spans="1:11" ht="9.9499999999999993" customHeight="1" thickBot="1" x14ac:dyDescent="0.25"/>
    <row r="5" spans="1:11" s="278" customFormat="1" ht="18" customHeight="1" thickBot="1" x14ac:dyDescent="0.25">
      <c r="A5" s="518" t="s">
        <v>256</v>
      </c>
      <c r="B5" s="274"/>
      <c r="C5" s="275"/>
      <c r="D5" s="276" t="s">
        <v>257</v>
      </c>
      <c r="E5" s="277"/>
      <c r="F5" s="954"/>
      <c r="G5" s="954"/>
      <c r="H5" s="955"/>
    </row>
    <row r="6" spans="1:11" s="278" customFormat="1" ht="42" customHeight="1" x14ac:dyDescent="0.2">
      <c r="A6" s="519"/>
      <c r="B6" s="155" t="s">
        <v>395</v>
      </c>
      <c r="C6" s="279"/>
      <c r="D6" s="79" t="s">
        <v>258</v>
      </c>
      <c r="E6" s="281"/>
      <c r="F6" s="954"/>
      <c r="G6" s="954"/>
      <c r="H6" s="955"/>
    </row>
    <row r="7" spans="1:11" s="278" customFormat="1" ht="25.5" customHeight="1" thickBot="1" x14ac:dyDescent="0.25">
      <c r="A7" s="520"/>
      <c r="B7" s="282"/>
      <c r="C7" s="283"/>
      <c r="D7" s="523" t="s">
        <v>259</v>
      </c>
      <c r="E7" s="524"/>
      <c r="F7" s="956" t="s">
        <v>394</v>
      </c>
      <c r="G7" s="957"/>
      <c r="H7" s="958"/>
    </row>
    <row r="8" spans="1:11" s="278" customFormat="1" ht="9.9499999999999993" customHeight="1" thickBot="1" x14ac:dyDescent="0.25">
      <c r="B8" s="178"/>
      <c r="C8" s="178"/>
      <c r="D8" s="178"/>
    </row>
    <row r="9" spans="1:11" s="287" customFormat="1" ht="18" customHeight="1" x14ac:dyDescent="0.2">
      <c r="A9" s="284" t="s">
        <v>260</v>
      </c>
      <c r="B9" s="285"/>
      <c r="C9" s="285"/>
      <c r="D9" s="284" t="s">
        <v>261</v>
      </c>
      <c r="E9" s="285"/>
      <c r="F9" s="285"/>
      <c r="G9" s="285"/>
      <c r="H9" s="286"/>
      <c r="J9" s="288"/>
      <c r="K9" s="288"/>
    </row>
    <row r="10" spans="1:11" s="278" customFormat="1" ht="25.5" x14ac:dyDescent="0.2">
      <c r="A10" s="289" t="s">
        <v>262</v>
      </c>
      <c r="B10" s="361"/>
      <c r="C10" s="360"/>
      <c r="D10" s="290" t="s">
        <v>263</v>
      </c>
      <c r="E10" s="529" t="s">
        <v>244</v>
      </c>
      <c r="F10" s="530"/>
      <c r="G10" s="530"/>
      <c r="H10" s="531"/>
      <c r="J10" s="362"/>
      <c r="K10" s="362"/>
    </row>
    <row r="11" spans="1:11" s="278" customFormat="1" ht="15.75" customHeight="1" x14ac:dyDescent="0.2">
      <c r="A11" s="291" t="s">
        <v>264</v>
      </c>
      <c r="B11" s="361"/>
      <c r="C11" s="360"/>
      <c r="D11" s="292" t="s">
        <v>264</v>
      </c>
      <c r="E11" s="532" t="s">
        <v>265</v>
      </c>
      <c r="F11" s="530"/>
      <c r="G11" s="530"/>
      <c r="H11" s="531"/>
      <c r="J11" s="362"/>
      <c r="K11" s="362"/>
    </row>
    <row r="12" spans="1:11" s="278" customFormat="1" ht="15.75" customHeight="1" x14ac:dyDescent="0.2">
      <c r="A12" s="291" t="s">
        <v>266</v>
      </c>
      <c r="B12" s="361"/>
      <c r="C12" s="360"/>
      <c r="D12" s="292" t="s">
        <v>266</v>
      </c>
      <c r="E12" s="529"/>
      <c r="F12" s="530"/>
      <c r="G12" s="530"/>
      <c r="H12" s="531"/>
      <c r="J12" s="362"/>
      <c r="K12" s="362"/>
    </row>
    <row r="13" spans="1:11" s="278" customFormat="1" ht="15.75" customHeight="1" x14ac:dyDescent="0.2">
      <c r="A13" s="291" t="s">
        <v>267</v>
      </c>
      <c r="B13" s="361"/>
      <c r="C13" s="360"/>
      <c r="D13" s="292" t="s">
        <v>267</v>
      </c>
      <c r="E13" s="529"/>
      <c r="F13" s="530"/>
      <c r="G13" s="530"/>
      <c r="H13" s="531"/>
      <c r="J13" s="362"/>
      <c r="K13" s="362"/>
    </row>
    <row r="14" spans="1:11" s="278" customFormat="1" ht="15.75" customHeight="1" x14ac:dyDescent="0.2">
      <c r="A14" s="291" t="s">
        <v>268</v>
      </c>
      <c r="B14" s="361"/>
      <c r="C14" s="360"/>
      <c r="D14" s="292" t="s">
        <v>268</v>
      </c>
      <c r="E14" s="529">
        <v>799560156</v>
      </c>
      <c r="F14" s="530"/>
      <c r="G14" s="530"/>
      <c r="H14" s="531"/>
      <c r="J14" s="362"/>
      <c r="K14" s="362"/>
    </row>
    <row r="15" spans="1:11" s="278" customFormat="1" ht="18" customHeight="1" thickBot="1" x14ac:dyDescent="0.25">
      <c r="A15" s="293" t="s">
        <v>269</v>
      </c>
      <c r="B15" s="294"/>
      <c r="C15" s="294"/>
      <c r="D15" s="295" t="s">
        <v>269</v>
      </c>
      <c r="E15" s="533" t="s">
        <v>270</v>
      </c>
      <c r="F15" s="534"/>
      <c r="G15" s="534"/>
      <c r="H15" s="535"/>
      <c r="J15" s="362"/>
      <c r="K15" s="362"/>
    </row>
    <row r="16" spans="1:11" ht="9.9499999999999993" customHeight="1" thickBot="1" x14ac:dyDescent="0.25">
      <c r="A16" s="296"/>
      <c r="B16" s="297"/>
      <c r="C16" s="296"/>
      <c r="F16" s="298"/>
    </row>
    <row r="17" spans="1:9" s="300" customFormat="1" ht="24.75" customHeight="1" x14ac:dyDescent="0.2">
      <c r="A17" s="276" t="s">
        <v>271</v>
      </c>
      <c r="B17" s="277"/>
      <c r="C17" s="536" t="s">
        <v>272</v>
      </c>
      <c r="D17" s="537"/>
      <c r="E17" s="537"/>
      <c r="F17" s="537"/>
      <c r="G17" s="537"/>
      <c r="H17" s="538"/>
      <c r="I17" s="299"/>
    </row>
    <row r="18" spans="1:9" s="300" customFormat="1" ht="24.75" customHeight="1" x14ac:dyDescent="0.2">
      <c r="A18" s="280" t="s">
        <v>273</v>
      </c>
      <c r="B18" s="301"/>
      <c r="C18" s="529" t="s">
        <v>274</v>
      </c>
      <c r="D18" s="530"/>
      <c r="E18" s="530"/>
      <c r="F18" s="530"/>
      <c r="G18" s="530"/>
      <c r="H18" s="531"/>
      <c r="I18" s="302"/>
    </row>
    <row r="19" spans="1:9" ht="24.75" customHeight="1" x14ac:dyDescent="0.2">
      <c r="A19" s="280" t="s">
        <v>275</v>
      </c>
      <c r="B19" s="301"/>
      <c r="C19" s="529" t="s">
        <v>276</v>
      </c>
      <c r="D19" s="530"/>
      <c r="E19" s="530"/>
      <c r="F19" s="530"/>
      <c r="G19" s="530"/>
      <c r="H19" s="531"/>
      <c r="I19" s="302"/>
    </row>
    <row r="20" spans="1:9" ht="24.75" customHeight="1" thickBot="1" x14ac:dyDescent="0.25">
      <c r="A20" s="303" t="s">
        <v>245</v>
      </c>
      <c r="B20" s="304"/>
      <c r="C20" s="533" t="s">
        <v>277</v>
      </c>
      <c r="D20" s="534"/>
      <c r="E20" s="534"/>
      <c r="F20" s="534"/>
      <c r="G20" s="534"/>
      <c r="H20" s="535"/>
    </row>
    <row r="21" spans="1:9" ht="9.75" customHeight="1" thickBot="1" x14ac:dyDescent="0.25">
      <c r="A21" s="178"/>
      <c r="B21" s="298"/>
      <c r="C21" s="288"/>
      <c r="D21" s="298"/>
      <c r="E21" s="298"/>
      <c r="F21" s="298"/>
    </row>
    <row r="22" spans="1:9" ht="24.75" customHeight="1" thickBot="1" x14ac:dyDescent="0.25">
      <c r="A22" s="296"/>
      <c r="B22" s="296"/>
      <c r="C22" s="296"/>
      <c r="D22" s="296"/>
      <c r="E22" s="539" t="s">
        <v>278</v>
      </c>
      <c r="F22" s="540"/>
      <c r="G22" s="540"/>
      <c r="H22" s="541"/>
    </row>
    <row r="23" spans="1:9" s="287" customFormat="1" ht="56.25" customHeight="1" x14ac:dyDescent="0.2">
      <c r="A23" s="481" t="s">
        <v>279</v>
      </c>
      <c r="B23" s="17" t="s">
        <v>57</v>
      </c>
      <c r="C23" s="482" t="s">
        <v>17</v>
      </c>
      <c r="D23" s="17" t="s">
        <v>247</v>
      </c>
      <c r="E23" s="483" t="s">
        <v>8</v>
      </c>
      <c r="F23" s="484" t="s">
        <v>295</v>
      </c>
      <c r="G23" s="484" t="s">
        <v>280</v>
      </c>
      <c r="H23" s="485" t="s">
        <v>281</v>
      </c>
    </row>
    <row r="24" spans="1:9" s="364" customFormat="1" ht="45.75" customHeight="1" x14ac:dyDescent="0.2">
      <c r="A24" s="373">
        <v>1</v>
      </c>
      <c r="B24" s="372" t="s">
        <v>381</v>
      </c>
      <c r="C24" s="372" t="s">
        <v>309</v>
      </c>
      <c r="D24" s="372">
        <v>450</v>
      </c>
      <c r="E24" s="374" t="s">
        <v>168</v>
      </c>
      <c r="F24" s="486"/>
      <c r="G24" s="487"/>
      <c r="H24" s="363"/>
    </row>
    <row r="25" spans="1:9" s="364" customFormat="1" ht="45.75" customHeight="1" x14ac:dyDescent="0.2">
      <c r="A25" s="373">
        <v>2</v>
      </c>
      <c r="B25" s="372" t="s">
        <v>382</v>
      </c>
      <c r="C25" s="372" t="s">
        <v>310</v>
      </c>
      <c r="D25" s="372">
        <v>300</v>
      </c>
      <c r="E25" s="374" t="s">
        <v>168</v>
      </c>
      <c r="F25" s="486"/>
      <c r="G25" s="487"/>
      <c r="H25" s="363"/>
    </row>
    <row r="26" spans="1:9" s="364" customFormat="1" ht="45.75" customHeight="1" x14ac:dyDescent="0.2">
      <c r="A26" s="373">
        <v>3</v>
      </c>
      <c r="B26" s="372" t="s">
        <v>383</v>
      </c>
      <c r="C26" s="372" t="s">
        <v>311</v>
      </c>
      <c r="D26" s="372">
        <v>90</v>
      </c>
      <c r="E26" s="374" t="s">
        <v>168</v>
      </c>
      <c r="F26" s="486"/>
      <c r="G26" s="487"/>
      <c r="H26" s="363"/>
    </row>
    <row r="27" spans="1:9" s="364" customFormat="1" ht="45.75" customHeight="1" x14ac:dyDescent="0.2">
      <c r="A27" s="373">
        <v>4</v>
      </c>
      <c r="B27" s="372" t="s">
        <v>384</v>
      </c>
      <c r="C27" s="372" t="s">
        <v>312</v>
      </c>
      <c r="D27" s="372">
        <v>90</v>
      </c>
      <c r="E27" s="374" t="s">
        <v>168</v>
      </c>
      <c r="F27" s="486"/>
      <c r="G27" s="487"/>
      <c r="H27" s="363"/>
    </row>
    <row r="28" spans="1:9" s="364" customFormat="1" ht="45.75" customHeight="1" x14ac:dyDescent="0.2">
      <c r="A28" s="373">
        <v>5</v>
      </c>
      <c r="B28" s="372" t="s">
        <v>385</v>
      </c>
      <c r="C28" s="372" t="s">
        <v>309</v>
      </c>
      <c r="D28" s="372">
        <v>150</v>
      </c>
      <c r="E28" s="374" t="s">
        <v>168</v>
      </c>
      <c r="F28" s="486"/>
      <c r="G28" s="487"/>
      <c r="H28" s="363"/>
    </row>
    <row r="29" spans="1:9" s="364" customFormat="1" ht="45.75" customHeight="1" x14ac:dyDescent="0.2">
      <c r="A29" s="373">
        <v>6</v>
      </c>
      <c r="B29" s="372" t="s">
        <v>386</v>
      </c>
      <c r="C29" s="372" t="s">
        <v>309</v>
      </c>
      <c r="D29" s="372">
        <v>30</v>
      </c>
      <c r="E29" s="374" t="s">
        <v>168</v>
      </c>
      <c r="F29" s="486"/>
      <c r="G29" s="487"/>
      <c r="H29" s="363"/>
    </row>
    <row r="30" spans="1:9" s="364" customFormat="1" ht="45.75" customHeight="1" x14ac:dyDescent="0.2">
      <c r="A30" s="373">
        <v>7</v>
      </c>
      <c r="B30" s="372" t="s">
        <v>302</v>
      </c>
      <c r="C30" s="372" t="s">
        <v>309</v>
      </c>
      <c r="D30" s="372">
        <v>300</v>
      </c>
      <c r="E30" s="374" t="s">
        <v>168</v>
      </c>
      <c r="F30" s="486"/>
      <c r="G30" s="487"/>
      <c r="H30" s="363"/>
    </row>
    <row r="31" spans="1:9" s="364" customFormat="1" ht="45.75" customHeight="1" x14ac:dyDescent="0.2">
      <c r="A31" s="373">
        <v>8</v>
      </c>
      <c r="B31" s="372" t="s">
        <v>303</v>
      </c>
      <c r="C31" s="372" t="s">
        <v>309</v>
      </c>
      <c r="D31" s="372">
        <v>510</v>
      </c>
      <c r="E31" s="374" t="s">
        <v>168</v>
      </c>
      <c r="F31" s="486"/>
      <c r="G31" s="487"/>
      <c r="H31" s="363"/>
    </row>
    <row r="32" spans="1:9" s="364" customFormat="1" ht="45.75" customHeight="1" x14ac:dyDescent="0.2">
      <c r="A32" s="373">
        <v>9</v>
      </c>
      <c r="B32" s="372" t="s">
        <v>387</v>
      </c>
      <c r="C32" s="372" t="s">
        <v>313</v>
      </c>
      <c r="D32" s="372">
        <v>90</v>
      </c>
      <c r="E32" s="374" t="s">
        <v>168</v>
      </c>
      <c r="F32" s="486"/>
      <c r="G32" s="487"/>
      <c r="H32" s="363"/>
    </row>
    <row r="33" spans="1:9" s="364" customFormat="1" ht="45.75" customHeight="1" x14ac:dyDescent="0.2">
      <c r="A33" s="373">
        <v>10</v>
      </c>
      <c r="B33" s="372" t="s">
        <v>305</v>
      </c>
      <c r="C33" s="372" t="s">
        <v>309</v>
      </c>
      <c r="D33" s="372">
        <v>300</v>
      </c>
      <c r="E33" s="374" t="s">
        <v>168</v>
      </c>
      <c r="F33" s="486"/>
      <c r="G33" s="487"/>
      <c r="H33" s="363"/>
    </row>
    <row r="34" spans="1:9" s="364" customFormat="1" ht="45.75" customHeight="1" x14ac:dyDescent="0.2">
      <c r="A34" s="373">
        <v>11</v>
      </c>
      <c r="B34" s="372" t="s">
        <v>306</v>
      </c>
      <c r="C34" s="372" t="s">
        <v>309</v>
      </c>
      <c r="D34" s="372">
        <v>180</v>
      </c>
      <c r="E34" s="374" t="s">
        <v>168</v>
      </c>
      <c r="F34" s="486"/>
      <c r="G34" s="487"/>
      <c r="H34" s="363"/>
    </row>
    <row r="35" spans="1:9" s="364" customFormat="1" ht="45.75" customHeight="1" x14ac:dyDescent="0.2">
      <c r="A35" s="373">
        <v>12</v>
      </c>
      <c r="B35" s="372" t="s">
        <v>307</v>
      </c>
      <c r="C35" s="372" t="s">
        <v>309</v>
      </c>
      <c r="D35" s="372">
        <v>30</v>
      </c>
      <c r="E35" s="374" t="s">
        <v>168</v>
      </c>
      <c r="F35" s="486"/>
      <c r="G35" s="487"/>
      <c r="H35" s="363"/>
    </row>
    <row r="36" spans="1:9" s="364" customFormat="1" ht="45.75" customHeight="1" x14ac:dyDescent="0.2">
      <c r="A36" s="373">
        <v>13</v>
      </c>
      <c r="B36" s="372" t="s">
        <v>388</v>
      </c>
      <c r="C36" s="372" t="s">
        <v>314</v>
      </c>
      <c r="D36" s="372">
        <v>300</v>
      </c>
      <c r="E36" s="374" t="s">
        <v>168</v>
      </c>
      <c r="F36" s="486"/>
      <c r="G36" s="487"/>
      <c r="H36" s="363"/>
    </row>
    <row r="37" spans="1:9" s="364" customFormat="1" ht="45.75" customHeight="1" x14ac:dyDescent="0.2">
      <c r="A37" s="373">
        <v>14</v>
      </c>
      <c r="B37" s="372" t="s">
        <v>393</v>
      </c>
      <c r="C37" s="372" t="s">
        <v>309</v>
      </c>
      <c r="D37" s="372">
        <v>420</v>
      </c>
      <c r="E37" s="374" t="s">
        <v>168</v>
      </c>
      <c r="F37" s="486"/>
      <c r="G37" s="487"/>
      <c r="H37" s="363"/>
    </row>
    <row r="38" spans="1:9" s="364" customFormat="1" ht="45.75" customHeight="1" x14ac:dyDescent="0.2">
      <c r="A38" s="373">
        <v>15</v>
      </c>
      <c r="B38" s="372" t="s">
        <v>336</v>
      </c>
      <c r="C38" s="372" t="s">
        <v>337</v>
      </c>
      <c r="D38" s="372">
        <v>12000</v>
      </c>
      <c r="E38" s="374" t="s">
        <v>168</v>
      </c>
      <c r="F38" s="486"/>
      <c r="G38" s="487"/>
      <c r="H38" s="363"/>
    </row>
    <row r="39" spans="1:9" s="364" customFormat="1" ht="45.75" customHeight="1" x14ac:dyDescent="0.2">
      <c r="A39" s="373">
        <v>16</v>
      </c>
      <c r="B39" s="372" t="s">
        <v>338</v>
      </c>
      <c r="C39" s="372" t="s">
        <v>309</v>
      </c>
      <c r="D39" s="372">
        <v>600</v>
      </c>
      <c r="E39" s="374" t="s">
        <v>168</v>
      </c>
      <c r="F39" s="486"/>
      <c r="G39" s="487"/>
      <c r="H39" s="363"/>
    </row>
    <row r="40" spans="1:9" ht="33" customHeight="1" x14ac:dyDescent="0.2">
      <c r="A40" s="311" t="s">
        <v>282</v>
      </c>
      <c r="F40" s="312" t="s">
        <v>250</v>
      </c>
      <c r="G40" s="313"/>
      <c r="H40" s="297"/>
    </row>
    <row r="41" spans="1:9" ht="33" customHeight="1" x14ac:dyDescent="0.2">
      <c r="A41" s="311"/>
      <c r="F41" s="312" t="s">
        <v>283</v>
      </c>
      <c r="G41" s="314"/>
      <c r="H41" s="297"/>
    </row>
    <row r="42" spans="1:9" ht="33" customHeight="1" x14ac:dyDescent="0.2">
      <c r="C42" s="315"/>
      <c r="F42" s="312" t="s">
        <v>284</v>
      </c>
      <c r="G42" s="316"/>
      <c r="H42" s="297"/>
    </row>
    <row r="43" spans="1:9" ht="33" customHeight="1" thickBot="1" x14ac:dyDescent="0.25">
      <c r="C43" s="315"/>
      <c r="F43" s="312" t="s">
        <v>285</v>
      </c>
      <c r="G43" s="317"/>
      <c r="H43" s="297"/>
    </row>
    <row r="44" spans="1:9" ht="33" customHeight="1" thickBot="1" x14ac:dyDescent="0.25">
      <c r="A44" s="318" t="s">
        <v>286</v>
      </c>
      <c r="B44" s="319"/>
      <c r="C44" s="315"/>
      <c r="F44" s="312" t="s">
        <v>251</v>
      </c>
      <c r="G44" s="320" t="str">
        <f>IF(SUM(G40:G43)=0,"",SUM(G40:G43))</f>
        <v/>
      </c>
      <c r="H44" s="297"/>
    </row>
    <row r="45" spans="1:9" ht="16.5" customHeight="1" x14ac:dyDescent="0.2">
      <c r="A45" s="321" t="s">
        <v>287</v>
      </c>
      <c r="B45" s="322"/>
      <c r="C45" s="542"/>
      <c r="D45" s="543"/>
      <c r="E45" s="544"/>
      <c r="G45" s="323"/>
      <c r="H45" s="298"/>
      <c r="I45" s="297"/>
    </row>
    <row r="46" spans="1:9" ht="16.5" customHeight="1" x14ac:dyDescent="0.2">
      <c r="A46" s="324" t="s">
        <v>288</v>
      </c>
      <c r="B46" s="325"/>
      <c r="C46" s="529"/>
      <c r="D46" s="530"/>
      <c r="E46" s="531"/>
      <c r="F46" s="298"/>
      <c r="G46" s="298"/>
      <c r="H46" s="298"/>
      <c r="I46" s="298"/>
    </row>
    <row r="47" spans="1:9" ht="16.5" customHeight="1" x14ac:dyDescent="0.2">
      <c r="A47" s="324" t="s">
        <v>289</v>
      </c>
      <c r="B47" s="325"/>
      <c r="C47" s="529"/>
      <c r="D47" s="530"/>
      <c r="E47" s="531"/>
      <c r="F47" s="298"/>
      <c r="G47" s="298"/>
      <c r="H47" s="298"/>
      <c r="I47" s="298"/>
    </row>
    <row r="48" spans="1:9" ht="16.5" customHeight="1" thickBot="1" x14ac:dyDescent="0.25">
      <c r="A48" s="326" t="s">
        <v>290</v>
      </c>
      <c r="B48" s="327"/>
      <c r="C48" s="533"/>
      <c r="D48" s="534"/>
      <c r="E48" s="535"/>
      <c r="F48" s="298"/>
      <c r="G48" s="298"/>
      <c r="H48" s="298"/>
      <c r="I48" s="298"/>
    </row>
    <row r="49" spans="1:9" ht="9.9499999999999993" customHeight="1" thickBot="1" x14ac:dyDescent="0.25">
      <c r="A49" s="323"/>
      <c r="B49" s="298"/>
      <c r="C49" s="298"/>
      <c r="D49" s="298"/>
      <c r="E49" s="298"/>
      <c r="F49" s="298"/>
      <c r="G49" s="298"/>
      <c r="H49" s="328"/>
      <c r="I49" s="298"/>
    </row>
    <row r="50" spans="1:9" s="287" customFormat="1" ht="13.5" thickBot="1" x14ac:dyDescent="0.25">
      <c r="A50" s="329" t="s">
        <v>291</v>
      </c>
      <c r="B50" s="330"/>
      <c r="C50" s="331"/>
      <c r="D50" s="332" t="s">
        <v>292</v>
      </c>
      <c r="E50" s="330"/>
      <c r="F50" s="330"/>
      <c r="G50" s="330"/>
      <c r="H50" s="333"/>
    </row>
    <row r="51" spans="1:9" s="287" customFormat="1" ht="22.5" customHeight="1" x14ac:dyDescent="0.2">
      <c r="A51" s="334" t="s">
        <v>155</v>
      </c>
      <c r="B51" s="545"/>
      <c r="C51" s="546"/>
      <c r="D51" s="547"/>
      <c r="E51" s="548"/>
      <c r="F51" s="548"/>
      <c r="G51" s="548"/>
      <c r="H51" s="549"/>
    </row>
    <row r="52" spans="1:9" s="287" customFormat="1" ht="22.5" customHeight="1" x14ac:dyDescent="0.2">
      <c r="A52" s="335" t="s">
        <v>293</v>
      </c>
      <c r="B52" s="556"/>
      <c r="C52" s="557"/>
      <c r="D52" s="550"/>
      <c r="E52" s="551"/>
      <c r="F52" s="551"/>
      <c r="G52" s="551"/>
      <c r="H52" s="552"/>
    </row>
    <row r="53" spans="1:9" s="287" customFormat="1" ht="22.5" customHeight="1" thickBot="1" x14ac:dyDescent="0.25">
      <c r="A53" s="336" t="s">
        <v>157</v>
      </c>
      <c r="B53" s="558"/>
      <c r="C53" s="559"/>
      <c r="D53" s="553"/>
      <c r="E53" s="554"/>
      <c r="F53" s="554"/>
      <c r="G53" s="554"/>
      <c r="H53" s="555"/>
    </row>
    <row r="54" spans="1:9" s="287" customFormat="1" ht="18" customHeight="1" x14ac:dyDescent="0.2">
      <c r="A54" s="337"/>
      <c r="B54" s="300"/>
    </row>
    <row r="55" spans="1:9" ht="18" customHeight="1" x14ac:dyDescent="0.2"/>
    <row r="56" spans="1:9" ht="18" customHeight="1" x14ac:dyDescent="0.2">
      <c r="G56" s="273">
        <v>15730</v>
      </c>
    </row>
    <row r="57" spans="1:9" ht="18" customHeight="1" x14ac:dyDescent="0.2">
      <c r="G57" s="273">
        <v>17200</v>
      </c>
    </row>
    <row r="58" spans="1:9" x14ac:dyDescent="0.2">
      <c r="G58" s="273">
        <v>7140</v>
      </c>
    </row>
    <row r="59" spans="1:9" x14ac:dyDescent="0.2">
      <c r="G59" s="273">
        <v>18800</v>
      </c>
    </row>
    <row r="60" spans="1:9" x14ac:dyDescent="0.2">
      <c r="G60" s="273">
        <v>9100</v>
      </c>
    </row>
  </sheetData>
  <mergeCells count="25">
    <mergeCell ref="A3:H3"/>
    <mergeCell ref="A5:A7"/>
    <mergeCell ref="F5:H5"/>
    <mergeCell ref="F6:H6"/>
    <mergeCell ref="D7:E7"/>
    <mergeCell ref="F7:H7"/>
    <mergeCell ref="C45:E45"/>
    <mergeCell ref="E10:H10"/>
    <mergeCell ref="E11:H11"/>
    <mergeCell ref="E12:H12"/>
    <mergeCell ref="E13:H13"/>
    <mergeCell ref="E14:H14"/>
    <mergeCell ref="E15:H15"/>
    <mergeCell ref="C17:H17"/>
    <mergeCell ref="C18:H18"/>
    <mergeCell ref="C19:H19"/>
    <mergeCell ref="C20:H20"/>
    <mergeCell ref="E22:H22"/>
    <mergeCell ref="C46:E46"/>
    <mergeCell ref="C47:E47"/>
    <mergeCell ref="C48:E48"/>
    <mergeCell ref="B51:C51"/>
    <mergeCell ref="D51:H53"/>
    <mergeCell ref="B52:C52"/>
    <mergeCell ref="B53:C53"/>
  </mergeCells>
  <dataValidations count="1">
    <dataValidation type="list" allowBlank="1" showInputMessage="1" showErrorMessage="1" sqref="C28:C31">
      <formula1>"Ampoule, Bottle , Capsule, Jar, Piece, Roll, Tablet, Tube, Vial"</formula1>
    </dataValidation>
  </dataValidations>
  <hyperlinks>
    <hyperlink ref="E11" r:id="rId1"/>
  </hyperlinks>
  <printOptions horizontalCentered="1"/>
  <pageMargins left="0.196850393700787" right="0.196850393700787" top="0.196850393700787" bottom="0.39370078740157499" header="0" footer="0.196850393700787"/>
  <pageSetup paperSize="9" scale="75" orientation="portrait" r:id="rId2"/>
  <headerFooter alignWithMargins="0">
    <oddFooter>&amp;L&amp;"Arial,Italic"&amp;8Form ID:&amp;F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view="pageBreakPreview" topLeftCell="A35" zoomScaleNormal="90" zoomScaleSheetLayoutView="100" workbookViewId="0">
      <selection activeCell="F43" sqref="F43"/>
    </sheetView>
  </sheetViews>
  <sheetFormatPr defaultColWidth="9.140625" defaultRowHeight="12.75" x14ac:dyDescent="0.2"/>
  <cols>
    <col min="1" max="1" width="9.7109375" style="273" customWidth="1"/>
    <col min="2" max="2" width="45.140625" style="273" customWidth="1"/>
    <col min="3" max="3" width="12.5703125" style="273" customWidth="1"/>
    <col min="4" max="4" width="11" style="273" customWidth="1"/>
    <col min="5" max="5" width="10" style="273" customWidth="1"/>
    <col min="6" max="6" width="16.28515625" style="273" customWidth="1"/>
    <col min="7" max="7" width="18.42578125" style="273" customWidth="1"/>
    <col min="8" max="8" width="13.28515625" style="273" customWidth="1"/>
    <col min="9" max="9" width="12.140625" style="273" customWidth="1"/>
    <col min="10" max="10" width="4.7109375" style="273" customWidth="1"/>
    <col min="11" max="16384" width="9.140625" style="273"/>
  </cols>
  <sheetData>
    <row r="1" spans="1:11" s="269" customFormat="1" ht="21" customHeight="1" x14ac:dyDescent="0.2">
      <c r="A1" s="2" t="s">
        <v>87</v>
      </c>
      <c r="B1" s="268"/>
      <c r="C1" s="268"/>
      <c r="D1" s="4"/>
      <c r="E1" s="4"/>
      <c r="F1" s="4"/>
      <c r="G1" s="4"/>
      <c r="H1" s="32" t="s">
        <v>254</v>
      </c>
    </row>
    <row r="2" spans="1:11" ht="9.9499999999999993" customHeight="1" x14ac:dyDescent="0.2">
      <c r="A2" s="270"/>
      <c r="B2" s="271"/>
      <c r="C2" s="271"/>
      <c r="D2" s="272"/>
      <c r="E2" s="272"/>
      <c r="F2" s="272"/>
      <c r="G2" s="272"/>
      <c r="H2" s="272"/>
      <c r="I2" s="272"/>
    </row>
    <row r="3" spans="1:11" ht="81" customHeight="1" x14ac:dyDescent="0.2">
      <c r="A3" s="517" t="s">
        <v>255</v>
      </c>
      <c r="B3" s="517"/>
      <c r="C3" s="517"/>
      <c r="D3" s="517"/>
      <c r="E3" s="517"/>
      <c r="F3" s="517"/>
      <c r="G3" s="517"/>
      <c r="H3" s="517"/>
      <c r="I3" s="11"/>
    </row>
    <row r="4" spans="1:11" ht="9.9499999999999993" customHeight="1" thickBot="1" x14ac:dyDescent="0.25"/>
    <row r="5" spans="1:11" s="278" customFormat="1" ht="18" customHeight="1" thickBot="1" x14ac:dyDescent="0.25">
      <c r="A5" s="518" t="s">
        <v>256</v>
      </c>
      <c r="B5" s="274"/>
      <c r="C5" s="275"/>
      <c r="D5" s="276" t="s">
        <v>257</v>
      </c>
      <c r="E5" s="277"/>
      <c r="F5" s="521">
        <v>42459</v>
      </c>
      <c r="G5" s="521"/>
      <c r="H5" s="522"/>
    </row>
    <row r="6" spans="1:11" s="278" customFormat="1" ht="43.5" customHeight="1" x14ac:dyDescent="0.2">
      <c r="A6" s="519"/>
      <c r="B6" s="155" t="s">
        <v>367</v>
      </c>
      <c r="C6" s="279"/>
      <c r="D6" s="79" t="s">
        <v>258</v>
      </c>
      <c r="E6" s="281"/>
      <c r="F6" s="521">
        <v>42460</v>
      </c>
      <c r="G6" s="521"/>
      <c r="H6" s="522"/>
    </row>
    <row r="7" spans="1:11" s="278" customFormat="1" ht="27" customHeight="1" thickBot="1" x14ac:dyDescent="0.25">
      <c r="A7" s="520"/>
      <c r="B7" s="282"/>
      <c r="C7" s="283"/>
      <c r="D7" s="523" t="s">
        <v>259</v>
      </c>
      <c r="E7" s="524"/>
      <c r="F7" s="525" t="s">
        <v>322</v>
      </c>
      <c r="G7" s="526"/>
      <c r="H7" s="527"/>
    </row>
    <row r="8" spans="1:11" s="278" customFormat="1" ht="6.75" customHeight="1" thickBot="1" x14ac:dyDescent="0.25">
      <c r="B8" s="178"/>
      <c r="C8" s="178"/>
      <c r="D8" s="178"/>
    </row>
    <row r="9" spans="1:11" s="287" customFormat="1" ht="18" customHeight="1" x14ac:dyDescent="0.2">
      <c r="A9" s="284" t="s">
        <v>260</v>
      </c>
      <c r="B9" s="285"/>
      <c r="C9" s="285"/>
      <c r="D9" s="284" t="s">
        <v>261</v>
      </c>
      <c r="E9" s="285"/>
      <c r="F9" s="285"/>
      <c r="G9" s="285"/>
      <c r="H9" s="286"/>
      <c r="J9" s="288"/>
      <c r="K9" s="288"/>
    </row>
    <row r="10" spans="1:11" s="278" customFormat="1" ht="25.5" x14ac:dyDescent="0.2">
      <c r="A10" s="289" t="s">
        <v>262</v>
      </c>
      <c r="B10" s="422"/>
      <c r="C10" s="421"/>
      <c r="D10" s="290" t="s">
        <v>263</v>
      </c>
      <c r="E10" s="529" t="s">
        <v>244</v>
      </c>
      <c r="F10" s="530"/>
      <c r="G10" s="530"/>
      <c r="H10" s="531"/>
      <c r="J10" s="423"/>
      <c r="K10" s="423"/>
    </row>
    <row r="11" spans="1:11" s="278" customFormat="1" ht="18" customHeight="1" x14ac:dyDescent="0.2">
      <c r="A11" s="291" t="s">
        <v>264</v>
      </c>
      <c r="B11" s="422"/>
      <c r="C11" s="421"/>
      <c r="D11" s="292" t="s">
        <v>264</v>
      </c>
      <c r="E11" s="532" t="s">
        <v>265</v>
      </c>
      <c r="F11" s="530"/>
      <c r="G11" s="530"/>
      <c r="H11" s="531"/>
      <c r="J11" s="423"/>
      <c r="K11" s="423"/>
    </row>
    <row r="12" spans="1:11" s="278" customFormat="1" ht="18" customHeight="1" x14ac:dyDescent="0.2">
      <c r="A12" s="291" t="s">
        <v>266</v>
      </c>
      <c r="B12" s="422"/>
      <c r="C12" s="421"/>
      <c r="D12" s="292" t="s">
        <v>266</v>
      </c>
      <c r="E12" s="529"/>
      <c r="F12" s="530"/>
      <c r="G12" s="530"/>
      <c r="H12" s="531"/>
      <c r="J12" s="423"/>
      <c r="K12" s="423"/>
    </row>
    <row r="13" spans="1:11" s="278" customFormat="1" ht="18" customHeight="1" x14ac:dyDescent="0.2">
      <c r="A13" s="291" t="s">
        <v>267</v>
      </c>
      <c r="B13" s="422"/>
      <c r="C13" s="421"/>
      <c r="D13" s="292" t="s">
        <v>267</v>
      </c>
      <c r="E13" s="529"/>
      <c r="F13" s="530"/>
      <c r="G13" s="530"/>
      <c r="H13" s="531"/>
      <c r="J13" s="423"/>
      <c r="K13" s="423"/>
    </row>
    <row r="14" spans="1:11" s="278" customFormat="1" ht="18" customHeight="1" x14ac:dyDescent="0.2">
      <c r="A14" s="291" t="s">
        <v>268</v>
      </c>
      <c r="B14" s="422"/>
      <c r="C14" s="421"/>
      <c r="D14" s="292" t="s">
        <v>268</v>
      </c>
      <c r="E14" s="529">
        <v>799560156</v>
      </c>
      <c r="F14" s="530"/>
      <c r="G14" s="530"/>
      <c r="H14" s="531"/>
      <c r="J14" s="423"/>
      <c r="K14" s="423"/>
    </row>
    <row r="15" spans="1:11" s="278" customFormat="1" ht="18" customHeight="1" thickBot="1" x14ac:dyDescent="0.25">
      <c r="A15" s="293" t="s">
        <v>269</v>
      </c>
      <c r="B15" s="294"/>
      <c r="C15" s="294"/>
      <c r="D15" s="295" t="s">
        <v>269</v>
      </c>
      <c r="E15" s="533" t="s">
        <v>270</v>
      </c>
      <c r="F15" s="534"/>
      <c r="G15" s="534"/>
      <c r="H15" s="535"/>
      <c r="J15" s="423"/>
      <c r="K15" s="423"/>
    </row>
    <row r="16" spans="1:11" ht="9.9499999999999993" customHeight="1" thickBot="1" x14ac:dyDescent="0.25">
      <c r="A16" s="296"/>
      <c r="B16" s="297"/>
      <c r="C16" s="296"/>
      <c r="F16" s="298"/>
    </row>
    <row r="17" spans="1:9" s="300" customFormat="1" ht="18" customHeight="1" x14ac:dyDescent="0.2">
      <c r="A17" s="276" t="s">
        <v>271</v>
      </c>
      <c r="B17" s="277"/>
      <c r="C17" s="536" t="s">
        <v>272</v>
      </c>
      <c r="D17" s="537"/>
      <c r="E17" s="537"/>
      <c r="F17" s="537"/>
      <c r="G17" s="537"/>
      <c r="H17" s="538"/>
      <c r="I17" s="299"/>
    </row>
    <row r="18" spans="1:9" s="300" customFormat="1" ht="18" customHeight="1" x14ac:dyDescent="0.2">
      <c r="A18" s="280" t="s">
        <v>273</v>
      </c>
      <c r="B18" s="301"/>
      <c r="C18" s="529" t="s">
        <v>274</v>
      </c>
      <c r="D18" s="530"/>
      <c r="E18" s="530"/>
      <c r="F18" s="530"/>
      <c r="G18" s="530"/>
      <c r="H18" s="531"/>
      <c r="I18" s="302"/>
    </row>
    <row r="19" spans="1:9" ht="18" customHeight="1" x14ac:dyDescent="0.2">
      <c r="A19" s="280" t="s">
        <v>275</v>
      </c>
      <c r="B19" s="301"/>
      <c r="C19" s="529" t="s">
        <v>276</v>
      </c>
      <c r="D19" s="530"/>
      <c r="E19" s="530"/>
      <c r="F19" s="530"/>
      <c r="G19" s="530"/>
      <c r="H19" s="531"/>
      <c r="I19" s="302"/>
    </row>
    <row r="20" spans="1:9" ht="18" customHeight="1" thickBot="1" x14ac:dyDescent="0.25">
      <c r="A20" s="303" t="s">
        <v>245</v>
      </c>
      <c r="B20" s="304"/>
      <c r="C20" s="533"/>
      <c r="D20" s="534"/>
      <c r="E20" s="534"/>
      <c r="F20" s="534"/>
      <c r="G20" s="534"/>
      <c r="H20" s="535"/>
    </row>
    <row r="21" spans="1:9" ht="9.75" customHeight="1" thickBot="1" x14ac:dyDescent="0.25">
      <c r="A21" s="178"/>
      <c r="B21" s="298"/>
      <c r="C21" s="288"/>
      <c r="D21" s="298"/>
      <c r="E21" s="298"/>
      <c r="F21" s="298"/>
    </row>
    <row r="22" spans="1:9" ht="15.75" customHeight="1" thickBot="1" x14ac:dyDescent="0.25">
      <c r="A22" s="296"/>
      <c r="B22" s="296"/>
      <c r="C22" s="296"/>
      <c r="D22" s="296"/>
      <c r="E22" s="539" t="s">
        <v>278</v>
      </c>
      <c r="F22" s="540"/>
      <c r="G22" s="540"/>
      <c r="H22" s="541"/>
    </row>
    <row r="23" spans="1:9" s="287" customFormat="1" ht="45" customHeight="1" x14ac:dyDescent="0.2">
      <c r="A23" s="33" t="s">
        <v>279</v>
      </c>
      <c r="B23" s="305" t="s">
        <v>57</v>
      </c>
      <c r="C23" s="34" t="s">
        <v>17</v>
      </c>
      <c r="D23" s="306" t="s">
        <v>247</v>
      </c>
      <c r="E23" s="307" t="s">
        <v>8</v>
      </c>
      <c r="F23" s="308" t="s">
        <v>295</v>
      </c>
      <c r="G23" s="308" t="s">
        <v>280</v>
      </c>
      <c r="H23" s="309" t="s">
        <v>281</v>
      </c>
    </row>
    <row r="24" spans="1:9" s="377" customFormat="1" ht="39" customHeight="1" x14ac:dyDescent="0.2">
      <c r="A24" s="358">
        <v>1</v>
      </c>
      <c r="B24" s="419" t="s">
        <v>345</v>
      </c>
      <c r="C24" s="358" t="s">
        <v>313</v>
      </c>
      <c r="D24" s="358">
        <v>840</v>
      </c>
      <c r="E24" s="310" t="s">
        <v>319</v>
      </c>
      <c r="F24" s="375">
        <v>8</v>
      </c>
      <c r="G24" s="375">
        <f>D24*F24</f>
        <v>6720</v>
      </c>
      <c r="H24" s="376"/>
    </row>
    <row r="25" spans="1:9" s="377" customFormat="1" ht="39" customHeight="1" x14ac:dyDescent="0.2">
      <c r="A25" s="358">
        <v>2</v>
      </c>
      <c r="B25" s="419" t="s">
        <v>346</v>
      </c>
      <c r="C25" s="358" t="s">
        <v>363</v>
      </c>
      <c r="D25" s="358">
        <v>840</v>
      </c>
      <c r="E25" s="310" t="s">
        <v>319</v>
      </c>
      <c r="F25" s="375">
        <v>5</v>
      </c>
      <c r="G25" s="375">
        <f t="shared" ref="G25:G42" si="0">D25*F25</f>
        <v>4200</v>
      </c>
      <c r="H25" s="376"/>
    </row>
    <row r="26" spans="1:9" s="377" customFormat="1" ht="39" customHeight="1" x14ac:dyDescent="0.3">
      <c r="A26" s="358">
        <v>3</v>
      </c>
      <c r="B26" s="420" t="s">
        <v>347</v>
      </c>
      <c r="C26" s="358" t="s">
        <v>363</v>
      </c>
      <c r="D26" s="358">
        <v>840</v>
      </c>
      <c r="E26" s="310" t="s">
        <v>319</v>
      </c>
      <c r="F26" s="375">
        <v>5</v>
      </c>
      <c r="G26" s="375">
        <f t="shared" si="0"/>
        <v>4200</v>
      </c>
      <c r="H26" s="376"/>
    </row>
    <row r="27" spans="1:9" s="377" customFormat="1" ht="39" customHeight="1" x14ac:dyDescent="0.2">
      <c r="A27" s="358">
        <v>4</v>
      </c>
      <c r="B27" s="419" t="s">
        <v>348</v>
      </c>
      <c r="C27" s="358" t="s">
        <v>363</v>
      </c>
      <c r="D27" s="358">
        <v>1680</v>
      </c>
      <c r="E27" s="310" t="s">
        <v>319</v>
      </c>
      <c r="F27" s="375">
        <v>4</v>
      </c>
      <c r="G27" s="375">
        <f t="shared" si="0"/>
        <v>6720</v>
      </c>
      <c r="H27" s="376"/>
    </row>
    <row r="28" spans="1:9" s="377" customFormat="1" ht="39" customHeight="1" x14ac:dyDescent="0.2">
      <c r="A28" s="358">
        <v>5</v>
      </c>
      <c r="B28" s="419" t="s">
        <v>349</v>
      </c>
      <c r="C28" s="358" t="s">
        <v>363</v>
      </c>
      <c r="D28" s="358">
        <v>840</v>
      </c>
      <c r="E28" s="310" t="s">
        <v>319</v>
      </c>
      <c r="F28" s="375">
        <v>5</v>
      </c>
      <c r="G28" s="375">
        <f t="shared" si="0"/>
        <v>4200</v>
      </c>
      <c r="H28" s="376"/>
    </row>
    <row r="29" spans="1:9" s="377" customFormat="1" ht="39" customHeight="1" x14ac:dyDescent="0.2">
      <c r="A29" s="358">
        <v>6</v>
      </c>
      <c r="B29" s="419" t="s">
        <v>350</v>
      </c>
      <c r="C29" s="358" t="s">
        <v>363</v>
      </c>
      <c r="D29" s="358">
        <v>840</v>
      </c>
      <c r="E29" s="310" t="s">
        <v>319</v>
      </c>
      <c r="F29" s="375">
        <v>4</v>
      </c>
      <c r="G29" s="375">
        <f t="shared" si="0"/>
        <v>3360</v>
      </c>
      <c r="H29" s="376"/>
    </row>
    <row r="30" spans="1:9" s="377" customFormat="1" ht="39" customHeight="1" x14ac:dyDescent="0.2">
      <c r="A30" s="358">
        <v>7</v>
      </c>
      <c r="B30" s="419" t="s">
        <v>351</v>
      </c>
      <c r="C30" s="358" t="s">
        <v>363</v>
      </c>
      <c r="D30" s="358">
        <v>1680</v>
      </c>
      <c r="E30" s="310" t="s">
        <v>319</v>
      </c>
      <c r="F30" s="375">
        <v>5</v>
      </c>
      <c r="G30" s="375">
        <f t="shared" si="0"/>
        <v>8400</v>
      </c>
      <c r="H30" s="376"/>
    </row>
    <row r="31" spans="1:9" s="377" customFormat="1" ht="39" customHeight="1" x14ac:dyDescent="0.2">
      <c r="A31" s="358">
        <v>8</v>
      </c>
      <c r="B31" s="419" t="s">
        <v>356</v>
      </c>
      <c r="C31" s="358" t="s">
        <v>311</v>
      </c>
      <c r="D31" s="358">
        <v>840</v>
      </c>
      <c r="E31" s="310" t="s">
        <v>319</v>
      </c>
      <c r="F31" s="375">
        <v>20</v>
      </c>
      <c r="G31" s="375">
        <f t="shared" si="0"/>
        <v>16800</v>
      </c>
      <c r="H31" s="376"/>
    </row>
    <row r="32" spans="1:9" s="377" customFormat="1" ht="60" customHeight="1" x14ac:dyDescent="0.2">
      <c r="A32" s="358">
        <v>9</v>
      </c>
      <c r="B32" s="419" t="s">
        <v>361</v>
      </c>
      <c r="C32" s="358" t="s">
        <v>363</v>
      </c>
      <c r="D32" s="358">
        <v>3360</v>
      </c>
      <c r="E32" s="310" t="s">
        <v>319</v>
      </c>
      <c r="F32" s="375">
        <v>18</v>
      </c>
      <c r="G32" s="375">
        <f t="shared" si="0"/>
        <v>60480</v>
      </c>
      <c r="H32" s="376"/>
    </row>
    <row r="33" spans="1:9" s="377" customFormat="1" ht="49.5" customHeight="1" x14ac:dyDescent="0.2">
      <c r="A33" s="358">
        <v>10</v>
      </c>
      <c r="B33" s="419" t="s">
        <v>352</v>
      </c>
      <c r="C33" s="358" t="s">
        <v>363</v>
      </c>
      <c r="D33" s="358">
        <v>1680</v>
      </c>
      <c r="E33" s="310" t="s">
        <v>319</v>
      </c>
      <c r="F33" s="375">
        <v>20</v>
      </c>
      <c r="G33" s="375">
        <f t="shared" si="0"/>
        <v>33600</v>
      </c>
      <c r="H33" s="376"/>
    </row>
    <row r="34" spans="1:9" s="377" customFormat="1" ht="39" customHeight="1" x14ac:dyDescent="0.2">
      <c r="A34" s="358">
        <v>11</v>
      </c>
      <c r="B34" s="419" t="s">
        <v>357</v>
      </c>
      <c r="C34" s="358" t="s">
        <v>313</v>
      </c>
      <c r="D34" s="358">
        <v>21</v>
      </c>
      <c r="E34" s="310" t="s">
        <v>319</v>
      </c>
      <c r="F34" s="375">
        <v>18</v>
      </c>
      <c r="G34" s="375">
        <f t="shared" si="0"/>
        <v>378</v>
      </c>
      <c r="H34" s="376"/>
    </row>
    <row r="35" spans="1:9" s="377" customFormat="1" ht="39" customHeight="1" x14ac:dyDescent="0.2">
      <c r="A35" s="358">
        <v>12</v>
      </c>
      <c r="B35" s="419" t="s">
        <v>362</v>
      </c>
      <c r="C35" s="358" t="s">
        <v>364</v>
      </c>
      <c r="D35" s="358">
        <v>14</v>
      </c>
      <c r="E35" s="310" t="s">
        <v>319</v>
      </c>
      <c r="F35" s="375">
        <v>220</v>
      </c>
      <c r="G35" s="375">
        <f t="shared" si="0"/>
        <v>3080</v>
      </c>
      <c r="H35" s="376"/>
    </row>
    <row r="36" spans="1:9" s="377" customFormat="1" ht="39" customHeight="1" x14ac:dyDescent="0.2">
      <c r="A36" s="358">
        <v>13</v>
      </c>
      <c r="B36" s="419" t="s">
        <v>353</v>
      </c>
      <c r="C36" s="358" t="s">
        <v>365</v>
      </c>
      <c r="D36" s="358">
        <v>700</v>
      </c>
      <c r="E36" s="310" t="s">
        <v>319</v>
      </c>
      <c r="F36" s="375">
        <v>3</v>
      </c>
      <c r="G36" s="375">
        <f t="shared" si="0"/>
        <v>2100</v>
      </c>
      <c r="H36" s="376"/>
    </row>
    <row r="37" spans="1:9" s="377" customFormat="1" ht="39" customHeight="1" x14ac:dyDescent="0.2">
      <c r="A37" s="358">
        <v>14</v>
      </c>
      <c r="B37" s="419" t="s">
        <v>358</v>
      </c>
      <c r="C37" s="358" t="s">
        <v>365</v>
      </c>
      <c r="D37" s="358">
        <v>500</v>
      </c>
      <c r="E37" s="310" t="s">
        <v>319</v>
      </c>
      <c r="F37" s="375">
        <v>8</v>
      </c>
      <c r="G37" s="375">
        <f t="shared" si="0"/>
        <v>4000</v>
      </c>
      <c r="H37" s="376"/>
    </row>
    <row r="38" spans="1:9" s="377" customFormat="1" ht="39" customHeight="1" x14ac:dyDescent="0.2">
      <c r="A38" s="358">
        <v>15</v>
      </c>
      <c r="B38" s="419" t="s">
        <v>354</v>
      </c>
      <c r="C38" s="358" t="s">
        <v>366</v>
      </c>
      <c r="D38" s="358">
        <v>21</v>
      </c>
      <c r="E38" s="310" t="s">
        <v>319</v>
      </c>
      <c r="F38" s="375">
        <v>20</v>
      </c>
      <c r="G38" s="375">
        <f t="shared" si="0"/>
        <v>420</v>
      </c>
      <c r="H38" s="376"/>
    </row>
    <row r="39" spans="1:9" s="377" customFormat="1" ht="39" customHeight="1" x14ac:dyDescent="0.2">
      <c r="A39" s="358">
        <v>16</v>
      </c>
      <c r="B39" s="419" t="s">
        <v>359</v>
      </c>
      <c r="C39" s="358" t="s">
        <v>363</v>
      </c>
      <c r="D39" s="358">
        <v>14</v>
      </c>
      <c r="E39" s="310" t="s">
        <v>319</v>
      </c>
      <c r="F39" s="375">
        <v>20</v>
      </c>
      <c r="G39" s="375">
        <f t="shared" si="0"/>
        <v>280</v>
      </c>
      <c r="H39" s="376"/>
    </row>
    <row r="40" spans="1:9" s="377" customFormat="1" ht="39" customHeight="1" x14ac:dyDescent="0.2">
      <c r="A40" s="358">
        <v>17</v>
      </c>
      <c r="B40" s="419" t="s">
        <v>360</v>
      </c>
      <c r="C40" s="358" t="s">
        <v>363</v>
      </c>
      <c r="D40" s="358">
        <v>4</v>
      </c>
      <c r="E40" s="310" t="s">
        <v>319</v>
      </c>
      <c r="F40" s="375">
        <v>50</v>
      </c>
      <c r="G40" s="375">
        <f t="shared" si="0"/>
        <v>200</v>
      </c>
      <c r="H40" s="376"/>
    </row>
    <row r="41" spans="1:9" s="377" customFormat="1" ht="39" customHeight="1" x14ac:dyDescent="0.2">
      <c r="A41" s="358">
        <v>18</v>
      </c>
      <c r="B41" s="419" t="s">
        <v>355</v>
      </c>
      <c r="C41" s="358" t="s">
        <v>365</v>
      </c>
      <c r="D41" s="358">
        <v>700</v>
      </c>
      <c r="E41" s="310" t="s">
        <v>319</v>
      </c>
      <c r="F41" s="375">
        <v>3</v>
      </c>
      <c r="G41" s="375">
        <f t="shared" si="0"/>
        <v>2100</v>
      </c>
      <c r="H41" s="376"/>
    </row>
    <row r="42" spans="1:9" s="377" customFormat="1" ht="39" customHeight="1" x14ac:dyDescent="0.2">
      <c r="A42" s="358">
        <v>19</v>
      </c>
      <c r="B42" s="419" t="s">
        <v>344</v>
      </c>
      <c r="C42" s="358" t="s">
        <v>318</v>
      </c>
      <c r="D42" s="358">
        <v>420</v>
      </c>
      <c r="E42" s="310" t="s">
        <v>319</v>
      </c>
      <c r="F42" s="375">
        <v>120</v>
      </c>
      <c r="G42" s="375">
        <f t="shared" si="0"/>
        <v>50400</v>
      </c>
      <c r="H42" s="376"/>
    </row>
    <row r="43" spans="1:9" ht="33.75" customHeight="1" x14ac:dyDescent="0.2">
      <c r="A43" s="528"/>
      <c r="B43" s="528"/>
      <c r="C43" s="528"/>
      <c r="F43" s="312" t="s">
        <v>283</v>
      </c>
      <c r="G43" s="314">
        <f>SUM(G24:G42)</f>
        <v>211638</v>
      </c>
      <c r="H43" s="297"/>
    </row>
    <row r="44" spans="1:9" ht="33.75" customHeight="1" x14ac:dyDescent="0.2">
      <c r="A44" s="528"/>
      <c r="B44" s="528"/>
      <c r="C44" s="528"/>
      <c r="F44" s="312" t="s">
        <v>284</v>
      </c>
      <c r="G44" s="316"/>
      <c r="H44" s="297"/>
    </row>
    <row r="45" spans="1:9" ht="33.75" customHeight="1" thickBot="1" x14ac:dyDescent="0.25">
      <c r="C45" s="315"/>
      <c r="F45" s="312" t="s">
        <v>285</v>
      </c>
      <c r="G45" s="317"/>
      <c r="H45" s="297"/>
    </row>
    <row r="46" spans="1:9" ht="33.75" customHeight="1" thickBot="1" x14ac:dyDescent="0.25">
      <c r="A46" s="318" t="s">
        <v>286</v>
      </c>
      <c r="B46" s="319"/>
      <c r="C46" s="315"/>
      <c r="F46" s="312" t="s">
        <v>251</v>
      </c>
      <c r="G46" s="320">
        <f>IF(SUM(G43:G45)=0,"",SUM(G43:G45))</f>
        <v>211638</v>
      </c>
      <c r="H46" s="297"/>
    </row>
    <row r="47" spans="1:9" ht="18" customHeight="1" x14ac:dyDescent="0.2">
      <c r="A47" s="321" t="s">
        <v>287</v>
      </c>
      <c r="B47" s="322"/>
      <c r="C47" s="542"/>
      <c r="D47" s="543"/>
      <c r="E47" s="544"/>
      <c r="G47" s="323"/>
      <c r="H47" s="298"/>
      <c r="I47" s="297"/>
    </row>
    <row r="48" spans="1:9" ht="18" customHeight="1" x14ac:dyDescent="0.2">
      <c r="A48" s="324" t="s">
        <v>288</v>
      </c>
      <c r="B48" s="325"/>
      <c r="C48" s="529"/>
      <c r="D48" s="530"/>
      <c r="E48" s="531"/>
      <c r="F48" s="298"/>
      <c r="G48" s="298"/>
      <c r="H48" s="298"/>
      <c r="I48" s="298"/>
    </row>
    <row r="49" spans="1:9" ht="18" customHeight="1" x14ac:dyDescent="0.2">
      <c r="A49" s="324" t="s">
        <v>289</v>
      </c>
      <c r="B49" s="325"/>
      <c r="C49" s="529"/>
      <c r="D49" s="530"/>
      <c r="E49" s="531"/>
      <c r="F49" s="298"/>
      <c r="G49" s="298"/>
      <c r="H49" s="298"/>
      <c r="I49" s="298"/>
    </row>
    <row r="50" spans="1:9" ht="18" customHeight="1" thickBot="1" x14ac:dyDescent="0.25">
      <c r="A50" s="326" t="s">
        <v>290</v>
      </c>
      <c r="B50" s="327"/>
      <c r="C50" s="533"/>
      <c r="D50" s="534"/>
      <c r="E50" s="535"/>
      <c r="F50" s="298"/>
      <c r="G50" s="298"/>
      <c r="H50" s="298"/>
      <c r="I50" s="298"/>
    </row>
    <row r="51" spans="1:9" ht="9.9499999999999993" customHeight="1" thickBot="1" x14ac:dyDescent="0.25">
      <c r="A51" s="323"/>
      <c r="B51" s="298"/>
      <c r="C51" s="298"/>
      <c r="D51" s="298"/>
      <c r="E51" s="298"/>
      <c r="F51" s="298"/>
      <c r="G51" s="298"/>
      <c r="H51" s="328"/>
      <c r="I51" s="298"/>
    </row>
    <row r="52" spans="1:9" s="287" customFormat="1" ht="18" customHeight="1" thickBot="1" x14ac:dyDescent="0.25">
      <c r="A52" s="329" t="s">
        <v>291</v>
      </c>
      <c r="B52" s="330"/>
      <c r="C52" s="331"/>
      <c r="D52" s="332" t="s">
        <v>292</v>
      </c>
      <c r="E52" s="330"/>
      <c r="F52" s="330"/>
      <c r="G52" s="330"/>
      <c r="H52" s="333"/>
    </row>
    <row r="53" spans="1:9" s="287" customFormat="1" ht="22.5" customHeight="1" x14ac:dyDescent="0.2">
      <c r="A53" s="334" t="s">
        <v>155</v>
      </c>
      <c r="B53" s="545"/>
      <c r="C53" s="546"/>
      <c r="D53" s="547"/>
      <c r="E53" s="548"/>
      <c r="F53" s="548"/>
      <c r="G53" s="548"/>
      <c r="H53" s="549"/>
    </row>
    <row r="54" spans="1:9" s="287" customFormat="1" ht="22.5" customHeight="1" x14ac:dyDescent="0.2">
      <c r="A54" s="335" t="s">
        <v>293</v>
      </c>
      <c r="B54" s="556"/>
      <c r="C54" s="557"/>
      <c r="D54" s="550"/>
      <c r="E54" s="551"/>
      <c r="F54" s="551"/>
      <c r="G54" s="551"/>
      <c r="H54" s="552"/>
    </row>
    <row r="55" spans="1:9" s="287" customFormat="1" ht="22.5" customHeight="1" thickBot="1" x14ac:dyDescent="0.25">
      <c r="A55" s="336" t="s">
        <v>157</v>
      </c>
      <c r="B55" s="558"/>
      <c r="C55" s="559"/>
      <c r="D55" s="553"/>
      <c r="E55" s="554"/>
      <c r="F55" s="554"/>
      <c r="G55" s="554"/>
      <c r="H55" s="555"/>
    </row>
    <row r="56" spans="1:9" s="287" customFormat="1" ht="18" customHeight="1" x14ac:dyDescent="0.2">
      <c r="A56" s="337"/>
      <c r="B56" s="300"/>
    </row>
    <row r="57" spans="1:9" ht="18" customHeight="1" x14ac:dyDescent="0.2"/>
    <row r="58" spans="1:9" ht="18" customHeight="1" x14ac:dyDescent="0.2">
      <c r="G58" s="273">
        <v>15730</v>
      </c>
    </row>
    <row r="59" spans="1:9" ht="18" customHeight="1" x14ac:dyDescent="0.2">
      <c r="G59" s="273">
        <v>17200</v>
      </c>
    </row>
    <row r="60" spans="1:9" x14ac:dyDescent="0.2">
      <c r="G60" s="273">
        <v>7140</v>
      </c>
    </row>
    <row r="61" spans="1:9" x14ac:dyDescent="0.2">
      <c r="G61" s="273">
        <v>18800</v>
      </c>
    </row>
    <row r="62" spans="1:9" x14ac:dyDescent="0.2">
      <c r="G62" s="273">
        <v>9100</v>
      </c>
    </row>
  </sheetData>
  <mergeCells count="26">
    <mergeCell ref="C47:E47"/>
    <mergeCell ref="C48:E48"/>
    <mergeCell ref="C49:E49"/>
    <mergeCell ref="C50:E50"/>
    <mergeCell ref="B53:C53"/>
    <mergeCell ref="D53:H55"/>
    <mergeCell ref="B54:C54"/>
    <mergeCell ref="B55:C55"/>
    <mergeCell ref="A43:C44"/>
    <mergeCell ref="E10:H10"/>
    <mergeCell ref="E11:H11"/>
    <mergeCell ref="E12:H12"/>
    <mergeCell ref="E13:H13"/>
    <mergeCell ref="E14:H14"/>
    <mergeCell ref="E15:H15"/>
    <mergeCell ref="C17:H17"/>
    <mergeCell ref="C18:H18"/>
    <mergeCell ref="C19:H19"/>
    <mergeCell ref="C20:H20"/>
    <mergeCell ref="E22:H22"/>
    <mergeCell ref="A3:H3"/>
    <mergeCell ref="A5:A7"/>
    <mergeCell ref="F5:H5"/>
    <mergeCell ref="F6:H6"/>
    <mergeCell ref="D7:E7"/>
    <mergeCell ref="F7:H7"/>
  </mergeCells>
  <hyperlinks>
    <hyperlink ref="E11" r:id="rId1"/>
  </hyperlinks>
  <printOptions horizontalCentered="1"/>
  <pageMargins left="0.196850393700787" right="0.196850393700787" top="0.196850393700787" bottom="0.39370078740157499" header="0" footer="0.196850393700787"/>
  <pageSetup paperSize="9" scale="75" orientation="portrait" r:id="rId2"/>
  <headerFooter alignWithMargins="0">
    <oddFooter>&amp;L&amp;"Arial,Italic"&amp;8Form ID:&amp;F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364"/>
  <sheetViews>
    <sheetView view="pageBreakPreview" topLeftCell="B1" zoomScale="80" zoomScaleNormal="70" zoomScaleSheetLayoutView="80" workbookViewId="0">
      <selection activeCell="L3" sqref="L3:N4"/>
    </sheetView>
  </sheetViews>
  <sheetFormatPr defaultColWidth="9.140625" defaultRowHeight="12.75" x14ac:dyDescent="0.2"/>
  <cols>
    <col min="1" max="1" width="9.85546875" style="5" customWidth="1"/>
    <col min="2" max="2" width="10.7109375" style="5" customWidth="1"/>
    <col min="3" max="3" width="14.85546875" style="5" customWidth="1"/>
    <col min="4" max="4" width="15.28515625" style="5" customWidth="1"/>
    <col min="5" max="5" width="12.28515625" style="5" customWidth="1"/>
    <col min="6" max="6" width="7.140625" style="5" customWidth="1"/>
    <col min="7" max="7" width="50.42578125" style="6" customWidth="1"/>
    <col min="8" max="8" width="17" style="5" customWidth="1"/>
    <col min="9" max="9" width="14.7109375" style="5" bestFit="1" customWidth="1"/>
    <col min="10" max="10" width="14.140625" style="5" customWidth="1"/>
    <col min="11" max="11" width="17.85546875" style="5" bestFit="1" customWidth="1"/>
    <col min="12" max="12" width="20" style="6" customWidth="1"/>
    <col min="13" max="13" width="23.42578125" style="5" bestFit="1" customWidth="1"/>
    <col min="14" max="14" width="13.42578125" style="5" customWidth="1"/>
    <col min="15" max="16384" width="9.140625" style="5"/>
  </cols>
  <sheetData>
    <row r="1" spans="1:20" s="357" customFormat="1" ht="36.75" customHeight="1" x14ac:dyDescent="0.2">
      <c r="A1" s="353" t="s">
        <v>87</v>
      </c>
      <c r="B1" s="353"/>
      <c r="C1" s="353"/>
      <c r="D1" s="353"/>
      <c r="E1" s="353"/>
      <c r="F1" s="353"/>
      <c r="G1" s="354"/>
      <c r="H1" s="353"/>
      <c r="I1" s="355"/>
      <c r="J1" s="355"/>
      <c r="K1" s="353"/>
      <c r="L1" s="354"/>
      <c r="M1" s="353"/>
      <c r="N1" s="356" t="s">
        <v>88</v>
      </c>
    </row>
    <row r="2" spans="1:20" ht="9.75" customHeight="1" thickBot="1" x14ac:dyDescent="0.25">
      <c r="A2" s="28"/>
      <c r="B2" s="28"/>
      <c r="C2" s="28"/>
      <c r="D2" s="28"/>
      <c r="E2" s="28"/>
      <c r="F2" s="28"/>
      <c r="G2" s="91"/>
      <c r="H2" s="28"/>
      <c r="I2" s="28"/>
      <c r="J2" s="28"/>
      <c r="K2" s="28"/>
      <c r="L2" s="91"/>
      <c r="M2" s="28"/>
      <c r="N2" s="28"/>
      <c r="O2" s="28"/>
      <c r="P2" s="28"/>
      <c r="Q2" s="28"/>
    </row>
    <row r="3" spans="1:20" ht="27" customHeight="1" x14ac:dyDescent="0.2">
      <c r="A3" s="623" t="s">
        <v>61</v>
      </c>
      <c r="B3" s="624"/>
      <c r="C3" s="629" t="s">
        <v>128</v>
      </c>
      <c r="D3" s="630"/>
      <c r="E3" s="630"/>
      <c r="F3" s="631"/>
      <c r="G3" s="142" t="s">
        <v>38</v>
      </c>
      <c r="H3" s="560" t="s">
        <v>122</v>
      </c>
      <c r="I3" s="561"/>
      <c r="J3" s="562"/>
      <c r="K3" s="638" t="s">
        <v>43</v>
      </c>
      <c r="L3" s="641" t="s">
        <v>376</v>
      </c>
      <c r="M3" s="642"/>
      <c r="N3" s="643"/>
      <c r="O3" s="82"/>
    </row>
    <row r="4" spans="1:20" ht="19.5" customHeight="1" x14ac:dyDescent="0.2">
      <c r="A4" s="625"/>
      <c r="B4" s="626"/>
      <c r="C4" s="632"/>
      <c r="D4" s="633"/>
      <c r="E4" s="633"/>
      <c r="F4" s="634"/>
      <c r="G4" s="621">
        <v>42362</v>
      </c>
      <c r="H4" s="647" t="s">
        <v>327</v>
      </c>
      <c r="I4" s="648"/>
      <c r="J4" s="649"/>
      <c r="K4" s="639"/>
      <c r="L4" s="644"/>
      <c r="M4" s="645"/>
      <c r="N4" s="646"/>
      <c r="O4" s="82"/>
    </row>
    <row r="5" spans="1:20" ht="13.5" thickBot="1" x14ac:dyDescent="0.25">
      <c r="A5" s="627"/>
      <c r="B5" s="628"/>
      <c r="C5" s="635"/>
      <c r="D5" s="636"/>
      <c r="E5" s="636"/>
      <c r="F5" s="637"/>
      <c r="G5" s="622"/>
      <c r="H5" s="622"/>
      <c r="I5" s="650"/>
      <c r="J5" s="651"/>
      <c r="K5" s="640"/>
      <c r="L5" s="652" t="s">
        <v>92</v>
      </c>
      <c r="M5" s="653"/>
      <c r="N5" s="654"/>
      <c r="O5" s="83"/>
    </row>
    <row r="6" spans="1:20" ht="9.75" customHeight="1" thickBot="1" x14ac:dyDescent="0.25">
      <c r="F6" s="28"/>
      <c r="G6" s="8"/>
      <c r="H6" s="39"/>
      <c r="I6" s="40"/>
      <c r="J6" s="40"/>
      <c r="K6" s="37"/>
      <c r="Q6" s="85"/>
      <c r="R6" s="39"/>
      <c r="S6" s="39"/>
      <c r="T6" s="39"/>
    </row>
    <row r="7" spans="1:20" ht="29.25" customHeight="1" x14ac:dyDescent="0.2">
      <c r="A7" s="605" t="s">
        <v>84</v>
      </c>
      <c r="B7" s="606"/>
      <c r="C7" s="609" t="s">
        <v>130</v>
      </c>
      <c r="D7" s="610"/>
      <c r="E7" s="610"/>
      <c r="F7" s="610"/>
      <c r="G7" s="35" t="s">
        <v>39</v>
      </c>
      <c r="H7" s="611" t="s">
        <v>12</v>
      </c>
      <c r="I7" s="612"/>
      <c r="J7" s="612"/>
      <c r="K7" s="615" t="s">
        <v>159</v>
      </c>
      <c r="L7" s="615"/>
      <c r="M7" s="615"/>
      <c r="N7" s="616"/>
      <c r="Q7" s="84"/>
      <c r="R7" s="86"/>
      <c r="S7" s="86"/>
      <c r="T7" s="86"/>
    </row>
    <row r="8" spans="1:20" s="7" customFormat="1" ht="24.75" customHeight="1" thickBot="1" x14ac:dyDescent="0.25">
      <c r="A8" s="607"/>
      <c r="B8" s="608"/>
      <c r="C8" s="619" t="s">
        <v>131</v>
      </c>
      <c r="D8" s="620"/>
      <c r="E8" s="620"/>
      <c r="F8" s="620"/>
      <c r="G8" s="621">
        <v>42735</v>
      </c>
      <c r="H8" s="613"/>
      <c r="I8" s="614"/>
      <c r="J8" s="614"/>
      <c r="K8" s="617"/>
      <c r="L8" s="617"/>
      <c r="M8" s="617"/>
      <c r="N8" s="618"/>
    </row>
    <row r="9" spans="1:20" s="6" customFormat="1" ht="9.9499999999999993" customHeight="1" thickBot="1" x14ac:dyDescent="0.25">
      <c r="E9" s="8"/>
      <c r="F9" s="8"/>
      <c r="G9" s="622"/>
      <c r="H9" s="8"/>
      <c r="I9" s="8"/>
      <c r="J9" s="8"/>
      <c r="K9" s="8"/>
      <c r="L9" s="8"/>
      <c r="M9" s="8"/>
    </row>
    <row r="10" spans="1:20" s="6" customFormat="1" ht="23.25" customHeight="1" x14ac:dyDescent="0.2">
      <c r="A10" s="563" t="s">
        <v>91</v>
      </c>
      <c r="B10" s="564"/>
      <c r="C10" s="564"/>
      <c r="D10" s="564"/>
      <c r="E10" s="564"/>
      <c r="F10" s="565"/>
      <c r="G10" s="380" t="s">
        <v>317</v>
      </c>
      <c r="H10" s="560" t="s">
        <v>118</v>
      </c>
      <c r="I10" s="561"/>
      <c r="J10" s="562"/>
      <c r="K10" s="561" t="s">
        <v>6</v>
      </c>
      <c r="L10" s="561"/>
      <c r="M10" s="561"/>
      <c r="N10" s="562"/>
    </row>
    <row r="11" spans="1:20" s="6" customFormat="1" ht="30.75" customHeight="1" x14ac:dyDescent="0.2">
      <c r="A11" s="112" t="s">
        <v>2</v>
      </c>
      <c r="B11" s="113"/>
      <c r="C11" s="603" t="s">
        <v>340</v>
      </c>
      <c r="D11" s="604"/>
      <c r="E11" s="604"/>
      <c r="F11" s="388"/>
      <c r="G11" s="66" t="s">
        <v>326</v>
      </c>
      <c r="H11" s="589">
        <v>42720</v>
      </c>
      <c r="I11" s="590"/>
      <c r="J11" s="591"/>
      <c r="K11" s="87" t="s">
        <v>0</v>
      </c>
      <c r="L11" s="70"/>
      <c r="M11" s="44" t="s">
        <v>89</v>
      </c>
      <c r="N11" s="67"/>
    </row>
    <row r="12" spans="1:20" ht="42" customHeight="1" x14ac:dyDescent="0.2">
      <c r="A12" s="578" t="s">
        <v>14</v>
      </c>
      <c r="B12" s="579"/>
      <c r="C12" s="385" t="s">
        <v>328</v>
      </c>
      <c r="D12" s="386"/>
      <c r="E12" s="386"/>
      <c r="F12" s="387"/>
      <c r="G12" s="36" t="s">
        <v>63</v>
      </c>
      <c r="H12" s="592"/>
      <c r="I12" s="593"/>
      <c r="J12" s="594"/>
      <c r="K12" s="113" t="s">
        <v>1</v>
      </c>
      <c r="L12" s="71"/>
      <c r="M12" s="44" t="s">
        <v>315</v>
      </c>
      <c r="N12" s="67" t="s">
        <v>115</v>
      </c>
    </row>
    <row r="13" spans="1:20" s="6" customFormat="1" ht="28.5" customHeight="1" thickBot="1" x14ac:dyDescent="0.25">
      <c r="A13" s="578" t="s">
        <v>5</v>
      </c>
      <c r="B13" s="579"/>
      <c r="C13" s="385">
        <v>799039876</v>
      </c>
      <c r="D13" s="391"/>
      <c r="E13" s="391"/>
      <c r="F13" s="392"/>
      <c r="G13" s="598" t="s">
        <v>158</v>
      </c>
      <c r="H13" s="592"/>
      <c r="I13" s="593"/>
      <c r="J13" s="594"/>
      <c r="K13" s="114" t="s">
        <v>41</v>
      </c>
      <c r="L13" s="72"/>
      <c r="M13" s="45" t="s">
        <v>42</v>
      </c>
      <c r="N13" s="69"/>
    </row>
    <row r="14" spans="1:20" s="6" customFormat="1" ht="28.5" customHeight="1" thickBot="1" x14ac:dyDescent="0.25">
      <c r="A14" s="523" t="s">
        <v>13</v>
      </c>
      <c r="B14" s="524"/>
      <c r="C14" s="600"/>
      <c r="D14" s="601"/>
      <c r="E14" s="601"/>
      <c r="F14" s="602"/>
      <c r="G14" s="599"/>
      <c r="H14" s="595"/>
      <c r="I14" s="596"/>
      <c r="J14" s="597"/>
      <c r="K14" s="29"/>
      <c r="L14" s="92"/>
      <c r="M14" s="38"/>
    </row>
    <row r="15" spans="1:20" s="6" customFormat="1" ht="9.9499999999999993" customHeight="1" thickBot="1" x14ac:dyDescent="0.25"/>
    <row r="16" spans="1:20" s="1" customFormat="1" ht="48" customHeight="1" x14ac:dyDescent="0.2">
      <c r="A16" s="110" t="s">
        <v>16</v>
      </c>
      <c r="B16" s="111" t="s">
        <v>55</v>
      </c>
      <c r="C16" s="111" t="s">
        <v>56</v>
      </c>
      <c r="D16" s="111" t="s">
        <v>117</v>
      </c>
      <c r="E16" s="111" t="s">
        <v>15</v>
      </c>
      <c r="F16" s="111" t="s">
        <v>26</v>
      </c>
      <c r="G16" s="34" t="s">
        <v>57</v>
      </c>
      <c r="H16" s="17" t="s">
        <v>17</v>
      </c>
      <c r="I16" s="111" t="s">
        <v>59</v>
      </c>
      <c r="J16" s="111" t="s">
        <v>8</v>
      </c>
      <c r="K16" s="111" t="s">
        <v>11</v>
      </c>
      <c r="L16" s="111" t="s">
        <v>110</v>
      </c>
      <c r="M16" s="111" t="s">
        <v>111</v>
      </c>
      <c r="N16" s="109" t="s">
        <v>60</v>
      </c>
    </row>
    <row r="17" spans="1:14" s="260" customFormat="1" ht="29.25" customHeight="1" x14ac:dyDescent="0.2">
      <c r="A17" s="394"/>
      <c r="B17" s="394"/>
      <c r="C17" s="394"/>
      <c r="D17" s="394"/>
      <c r="E17" s="256"/>
      <c r="F17" s="256">
        <v>1</v>
      </c>
      <c r="G17" s="372" t="s">
        <v>296</v>
      </c>
      <c r="H17" s="372" t="s">
        <v>309</v>
      </c>
      <c r="I17" s="372">
        <v>800</v>
      </c>
      <c r="J17" s="257" t="s">
        <v>319</v>
      </c>
      <c r="K17" s="257"/>
      <c r="L17" s="258">
        <f>K17*I17</f>
        <v>0</v>
      </c>
      <c r="M17" s="257" t="s">
        <v>252</v>
      </c>
      <c r="N17" s="259"/>
    </row>
    <row r="18" spans="1:14" s="260" customFormat="1" ht="29.25" customHeight="1" x14ac:dyDescent="0.2">
      <c r="A18" s="394"/>
      <c r="B18" s="394"/>
      <c r="C18" s="394"/>
      <c r="D18" s="394"/>
      <c r="E18" s="256"/>
      <c r="F18" s="256">
        <v>2</v>
      </c>
      <c r="G18" s="372" t="s">
        <v>297</v>
      </c>
      <c r="H18" s="372" t="s">
        <v>310</v>
      </c>
      <c r="I18" s="372">
        <v>350</v>
      </c>
      <c r="J18" s="257"/>
      <c r="K18" s="257"/>
      <c r="L18" s="258"/>
      <c r="M18" s="257"/>
      <c r="N18" s="259"/>
    </row>
    <row r="19" spans="1:14" s="260" customFormat="1" ht="29.25" customHeight="1" x14ac:dyDescent="0.2">
      <c r="A19" s="394"/>
      <c r="B19" s="394"/>
      <c r="C19" s="394"/>
      <c r="D19" s="394"/>
      <c r="E19" s="256"/>
      <c r="F19" s="256">
        <v>3</v>
      </c>
      <c r="G19" s="372" t="s">
        <v>298</v>
      </c>
      <c r="H19" s="372" t="s">
        <v>311</v>
      </c>
      <c r="I19" s="372">
        <v>50</v>
      </c>
      <c r="J19" s="257"/>
      <c r="K19" s="257"/>
      <c r="L19" s="258"/>
      <c r="M19" s="257"/>
      <c r="N19" s="259"/>
    </row>
    <row r="20" spans="1:14" s="260" customFormat="1" ht="29.25" customHeight="1" x14ac:dyDescent="0.2">
      <c r="A20" s="394"/>
      <c r="B20" s="394"/>
      <c r="C20" s="394"/>
      <c r="D20" s="394"/>
      <c r="E20" s="256"/>
      <c r="F20" s="256">
        <v>4</v>
      </c>
      <c r="G20" s="372" t="s">
        <v>299</v>
      </c>
      <c r="H20" s="372" t="s">
        <v>312</v>
      </c>
      <c r="I20" s="372">
        <v>120</v>
      </c>
      <c r="J20" s="257"/>
      <c r="K20" s="257"/>
      <c r="L20" s="258"/>
      <c r="M20" s="257"/>
      <c r="N20" s="259"/>
    </row>
    <row r="21" spans="1:14" s="260" customFormat="1" ht="29.25" customHeight="1" x14ac:dyDescent="0.2">
      <c r="A21" s="394"/>
      <c r="B21" s="394"/>
      <c r="C21" s="394"/>
      <c r="D21" s="394"/>
      <c r="E21" s="256"/>
      <c r="F21" s="256">
        <v>5</v>
      </c>
      <c r="G21" s="372" t="s">
        <v>300</v>
      </c>
      <c r="H21" s="372" t="s">
        <v>309</v>
      </c>
      <c r="I21" s="372">
        <v>200</v>
      </c>
      <c r="J21" s="257"/>
      <c r="K21" s="257"/>
      <c r="L21" s="258"/>
      <c r="M21" s="257"/>
      <c r="N21" s="259"/>
    </row>
    <row r="22" spans="1:14" s="260" customFormat="1" ht="20.25" x14ac:dyDescent="0.2">
      <c r="A22" s="394"/>
      <c r="B22" s="394"/>
      <c r="C22" s="394"/>
      <c r="D22" s="394"/>
      <c r="E22" s="256"/>
      <c r="F22" s="256">
        <v>6</v>
      </c>
      <c r="G22" s="372" t="s">
        <v>301</v>
      </c>
      <c r="H22" s="372" t="s">
        <v>309</v>
      </c>
      <c r="I22" s="372">
        <v>30</v>
      </c>
      <c r="J22" s="257"/>
      <c r="K22" s="257"/>
      <c r="L22" s="258"/>
      <c r="M22" s="257"/>
      <c r="N22" s="259"/>
    </row>
    <row r="23" spans="1:14" s="260" customFormat="1" ht="29.25" customHeight="1" x14ac:dyDescent="0.2">
      <c r="A23" s="394"/>
      <c r="B23" s="394"/>
      <c r="C23" s="394"/>
      <c r="D23" s="394"/>
      <c r="E23" s="256"/>
      <c r="F23" s="256">
        <v>7</v>
      </c>
      <c r="G23" s="372" t="s">
        <v>302</v>
      </c>
      <c r="H23" s="372" t="s">
        <v>309</v>
      </c>
      <c r="I23" s="372">
        <v>300</v>
      </c>
      <c r="J23" s="257"/>
      <c r="K23" s="257"/>
      <c r="L23" s="258"/>
      <c r="M23" s="257"/>
      <c r="N23" s="259"/>
    </row>
    <row r="24" spans="1:14" s="260" customFormat="1" ht="29.25" customHeight="1" x14ac:dyDescent="0.2">
      <c r="A24" s="394"/>
      <c r="B24" s="394"/>
      <c r="C24" s="394"/>
      <c r="D24" s="394"/>
      <c r="E24" s="256"/>
      <c r="F24" s="256">
        <v>8</v>
      </c>
      <c r="G24" s="372" t="s">
        <v>303</v>
      </c>
      <c r="H24" s="372" t="s">
        <v>309</v>
      </c>
      <c r="I24" s="372">
        <v>650</v>
      </c>
      <c r="J24" s="257"/>
      <c r="K24" s="257"/>
      <c r="L24" s="258"/>
      <c r="M24" s="257"/>
      <c r="N24" s="259"/>
    </row>
    <row r="25" spans="1:14" s="260" customFormat="1" ht="29.25" customHeight="1" x14ac:dyDescent="0.2">
      <c r="A25" s="394"/>
      <c r="B25" s="394"/>
      <c r="C25" s="394"/>
      <c r="D25" s="394"/>
      <c r="E25" s="256"/>
      <c r="F25" s="256">
        <v>9</v>
      </c>
      <c r="G25" s="372" t="s">
        <v>304</v>
      </c>
      <c r="H25" s="372" t="s">
        <v>313</v>
      </c>
      <c r="I25" s="372">
        <v>80</v>
      </c>
      <c r="J25" s="257"/>
      <c r="K25" s="257"/>
      <c r="L25" s="258"/>
      <c r="M25" s="257"/>
      <c r="N25" s="259"/>
    </row>
    <row r="26" spans="1:14" s="260" customFormat="1" ht="29.25" customHeight="1" x14ac:dyDescent="0.2">
      <c r="A26" s="394"/>
      <c r="B26" s="394"/>
      <c r="C26" s="394"/>
      <c r="D26" s="394"/>
      <c r="E26" s="256"/>
      <c r="F26" s="256">
        <v>10</v>
      </c>
      <c r="G26" s="372" t="s">
        <v>305</v>
      </c>
      <c r="H26" s="372" t="s">
        <v>309</v>
      </c>
      <c r="I26" s="372">
        <v>350</v>
      </c>
      <c r="J26" s="257"/>
      <c r="K26" s="257"/>
      <c r="L26" s="258"/>
      <c r="M26" s="257"/>
      <c r="N26" s="259"/>
    </row>
    <row r="27" spans="1:14" s="260" customFormat="1" ht="29.25" customHeight="1" x14ac:dyDescent="0.2">
      <c r="A27" s="394"/>
      <c r="B27" s="394"/>
      <c r="C27" s="394"/>
      <c r="D27" s="394"/>
      <c r="E27" s="256"/>
      <c r="F27" s="256">
        <v>11</v>
      </c>
      <c r="G27" s="372" t="s">
        <v>306</v>
      </c>
      <c r="H27" s="372" t="s">
        <v>309</v>
      </c>
      <c r="I27" s="372">
        <v>200</v>
      </c>
      <c r="J27" s="257"/>
      <c r="K27" s="257"/>
      <c r="L27" s="258"/>
      <c r="M27" s="257"/>
      <c r="N27" s="259"/>
    </row>
    <row r="28" spans="1:14" s="260" customFormat="1" ht="29.25" customHeight="1" x14ac:dyDescent="0.2">
      <c r="A28" s="394"/>
      <c r="B28" s="394"/>
      <c r="C28" s="394"/>
      <c r="D28" s="394"/>
      <c r="E28" s="256"/>
      <c r="F28" s="256">
        <v>12</v>
      </c>
      <c r="G28" s="372" t="s">
        <v>307</v>
      </c>
      <c r="H28" s="372" t="s">
        <v>309</v>
      </c>
      <c r="I28" s="372">
        <v>20</v>
      </c>
      <c r="J28" s="257"/>
      <c r="K28" s="257"/>
      <c r="L28" s="258"/>
      <c r="M28" s="257"/>
      <c r="N28" s="259"/>
    </row>
    <row r="29" spans="1:14" s="260" customFormat="1" ht="29.25" customHeight="1" x14ac:dyDescent="0.2">
      <c r="A29" s="394"/>
      <c r="B29" s="394"/>
      <c r="C29" s="394"/>
      <c r="D29" s="394"/>
      <c r="E29" s="256"/>
      <c r="F29" s="256">
        <v>13</v>
      </c>
      <c r="G29" s="372" t="s">
        <v>308</v>
      </c>
      <c r="H29" s="372" t="s">
        <v>314</v>
      </c>
      <c r="I29" s="372">
        <v>350</v>
      </c>
      <c r="J29" s="257"/>
      <c r="K29" s="257"/>
      <c r="L29" s="258"/>
      <c r="M29" s="257"/>
      <c r="N29" s="259"/>
    </row>
    <row r="30" spans="1:14" s="260" customFormat="1" ht="29.25" customHeight="1" x14ac:dyDescent="0.2">
      <c r="A30" s="394"/>
      <c r="B30" s="394"/>
      <c r="C30" s="394"/>
      <c r="D30" s="394"/>
      <c r="E30" s="256"/>
      <c r="F30" s="256">
        <v>14</v>
      </c>
      <c r="G30" s="372" t="s">
        <v>335</v>
      </c>
      <c r="H30" s="372" t="s">
        <v>309</v>
      </c>
      <c r="I30" s="372">
        <v>520</v>
      </c>
      <c r="J30" s="257"/>
      <c r="K30" s="257"/>
      <c r="L30" s="258"/>
      <c r="M30" s="257"/>
      <c r="N30" s="259"/>
    </row>
    <row r="31" spans="1:14" s="260" customFormat="1" ht="29.25" customHeight="1" x14ac:dyDescent="0.2">
      <c r="A31" s="394"/>
      <c r="B31" s="394"/>
      <c r="C31" s="394"/>
      <c r="D31" s="394"/>
      <c r="E31" s="256"/>
      <c r="F31" s="256">
        <v>15</v>
      </c>
      <c r="G31" s="372" t="s">
        <v>336</v>
      </c>
      <c r="H31" s="372" t="s">
        <v>337</v>
      </c>
      <c r="I31" s="372">
        <v>15500</v>
      </c>
      <c r="J31" s="257"/>
      <c r="K31" s="257"/>
      <c r="L31" s="258"/>
      <c r="M31" s="257"/>
      <c r="N31" s="259"/>
    </row>
    <row r="32" spans="1:14" s="260" customFormat="1" ht="29.25" customHeight="1" x14ac:dyDescent="0.2">
      <c r="A32" s="394"/>
      <c r="B32" s="394"/>
      <c r="C32" s="394"/>
      <c r="D32" s="394"/>
      <c r="E32" s="256"/>
      <c r="F32" s="256">
        <v>16</v>
      </c>
      <c r="G32" s="372" t="s">
        <v>338</v>
      </c>
      <c r="H32" s="372" t="s">
        <v>309</v>
      </c>
      <c r="I32" s="372">
        <v>700</v>
      </c>
      <c r="J32" s="257"/>
      <c r="K32" s="257"/>
      <c r="L32" s="258"/>
      <c r="M32" s="257"/>
      <c r="N32" s="259"/>
    </row>
    <row r="33" spans="1:14" s="6" customFormat="1" ht="30" customHeight="1" thickBot="1" x14ac:dyDescent="0.25">
      <c r="F33" s="256"/>
      <c r="K33" s="389" t="s">
        <v>323</v>
      </c>
      <c r="L33" s="258">
        <f>SUM(L17:L17)</f>
        <v>0</v>
      </c>
    </row>
    <row r="34" spans="1:14" s="6" customFormat="1" ht="24.75" customHeight="1" x14ac:dyDescent="0.2">
      <c r="A34" s="563" t="s">
        <v>37</v>
      </c>
      <c r="B34" s="564"/>
      <c r="C34" s="564"/>
      <c r="D34" s="565"/>
      <c r="E34" s="563" t="s">
        <v>119</v>
      </c>
      <c r="F34" s="564"/>
      <c r="G34" s="565"/>
      <c r="H34" s="563" t="s">
        <v>10</v>
      </c>
      <c r="I34" s="564"/>
      <c r="J34" s="564"/>
      <c r="K34" s="565"/>
      <c r="L34" s="560" t="s">
        <v>40</v>
      </c>
      <c r="M34" s="561"/>
      <c r="N34" s="562"/>
    </row>
    <row r="35" spans="1:14" s="6" customFormat="1" ht="31.5" customHeight="1" x14ac:dyDescent="0.2">
      <c r="A35" s="79" t="s">
        <v>2</v>
      </c>
      <c r="B35" s="80"/>
      <c r="C35" s="566"/>
      <c r="D35" s="567"/>
      <c r="E35" s="79" t="s">
        <v>2</v>
      </c>
      <c r="F35" s="80"/>
      <c r="G35" s="143"/>
      <c r="H35" s="18" t="s">
        <v>316</v>
      </c>
      <c r="I35" s="568"/>
      <c r="J35" s="569"/>
      <c r="K35" s="570"/>
      <c r="L35" s="571" t="str">
        <f>G17</f>
        <v>Rice برنج</v>
      </c>
      <c r="M35" s="572"/>
      <c r="N35" s="573"/>
    </row>
    <row r="36" spans="1:14" s="6" customFormat="1" ht="31.5" customHeight="1" x14ac:dyDescent="0.2">
      <c r="A36" s="578" t="s">
        <v>3</v>
      </c>
      <c r="B36" s="579"/>
      <c r="C36" s="566"/>
      <c r="D36" s="567"/>
      <c r="E36" s="79" t="s">
        <v>3</v>
      </c>
      <c r="F36" s="80"/>
      <c r="G36" s="143"/>
      <c r="H36" s="12" t="s">
        <v>3</v>
      </c>
      <c r="I36" s="580"/>
      <c r="J36" s="581"/>
      <c r="K36" s="582"/>
      <c r="L36" s="574"/>
      <c r="M36" s="572"/>
      <c r="N36" s="573"/>
    </row>
    <row r="37" spans="1:14" s="6" customFormat="1" ht="31.5" customHeight="1" x14ac:dyDescent="0.2">
      <c r="A37" s="79" t="s">
        <v>9</v>
      </c>
      <c r="B37" s="80"/>
      <c r="C37" s="583"/>
      <c r="D37" s="567"/>
      <c r="E37" s="79" t="s">
        <v>9</v>
      </c>
      <c r="F37" s="80"/>
      <c r="G37" s="143"/>
      <c r="H37" s="12" t="s">
        <v>9</v>
      </c>
      <c r="I37" s="568"/>
      <c r="J37" s="569"/>
      <c r="K37" s="570"/>
      <c r="L37" s="574"/>
      <c r="M37" s="572"/>
      <c r="N37" s="573"/>
    </row>
    <row r="38" spans="1:14" s="6" customFormat="1" ht="33.75" customHeight="1" thickBot="1" x14ac:dyDescent="0.25">
      <c r="A38" s="77" t="s">
        <v>4</v>
      </c>
      <c r="B38" s="78"/>
      <c r="C38" s="584">
        <f>G4</f>
        <v>42362</v>
      </c>
      <c r="D38" s="585"/>
      <c r="E38" s="406" t="s">
        <v>4</v>
      </c>
      <c r="F38" s="407"/>
      <c r="G38" s="409">
        <f>C38</f>
        <v>42362</v>
      </c>
      <c r="H38" s="408" t="s">
        <v>4</v>
      </c>
      <c r="I38" s="586">
        <f>G38</f>
        <v>42362</v>
      </c>
      <c r="J38" s="587"/>
      <c r="K38" s="588"/>
      <c r="L38" s="575"/>
      <c r="M38" s="576"/>
      <c r="N38" s="577"/>
    </row>
    <row r="39" spans="1:14" s="6" customFormat="1" x14ac:dyDescent="0.2">
      <c r="L39" s="6" t="s">
        <v>320</v>
      </c>
    </row>
    <row r="40" spans="1:14" s="6" customFormat="1" x14ac:dyDescent="0.2"/>
    <row r="41" spans="1:14" s="6" customFormat="1" x14ac:dyDescent="0.2">
      <c r="G41" s="390" t="s">
        <v>325</v>
      </c>
    </row>
    <row r="42" spans="1:14" s="6" customFormat="1" x14ac:dyDescent="0.2"/>
    <row r="43" spans="1:14" s="6" customFormat="1" x14ac:dyDescent="0.2"/>
    <row r="44" spans="1:14" s="6" customFormat="1" x14ac:dyDescent="0.2"/>
    <row r="45" spans="1:14" s="6" customFormat="1" x14ac:dyDescent="0.2">
      <c r="H45" s="6">
        <v>9100</v>
      </c>
      <c r="J45" s="6">
        <v>5200</v>
      </c>
    </row>
    <row r="46" spans="1:14" s="6" customFormat="1" x14ac:dyDescent="0.2">
      <c r="H46" s="6">
        <v>7140</v>
      </c>
      <c r="J46" s="6">
        <v>2500</v>
      </c>
    </row>
    <row r="47" spans="1:14" s="6" customFormat="1" x14ac:dyDescent="0.2">
      <c r="G47" s="6">
        <v>22</v>
      </c>
      <c r="J47" s="6">
        <v>2000</v>
      </c>
    </row>
    <row r="48" spans="1:14" s="6" customFormat="1" x14ac:dyDescent="0.2">
      <c r="G48" s="6">
        <v>22</v>
      </c>
      <c r="J48" s="6">
        <v>5250</v>
      </c>
    </row>
    <row r="49" spans="6:8" s="6" customFormat="1" x14ac:dyDescent="0.2">
      <c r="G49" s="6">
        <v>33</v>
      </c>
    </row>
    <row r="50" spans="6:8" s="6" customFormat="1" x14ac:dyDescent="0.2"/>
    <row r="51" spans="6:8" s="6" customFormat="1" x14ac:dyDescent="0.2"/>
    <row r="52" spans="6:8" s="6" customFormat="1" x14ac:dyDescent="0.2"/>
    <row r="53" spans="6:8" s="6" customFormat="1" x14ac:dyDescent="0.2"/>
    <row r="54" spans="6:8" s="6" customFormat="1" x14ac:dyDescent="0.2"/>
    <row r="55" spans="6:8" s="6" customFormat="1" x14ac:dyDescent="0.2">
      <c r="G55" s="6">
        <v>170000</v>
      </c>
      <c r="H55" s="6">
        <v>990</v>
      </c>
    </row>
    <row r="56" spans="6:8" s="6" customFormat="1" x14ac:dyDescent="0.2">
      <c r="F56" s="6">
        <f>23*240</f>
        <v>5520</v>
      </c>
      <c r="G56" s="6">
        <v>800000</v>
      </c>
      <c r="H56" s="6">
        <v>990</v>
      </c>
    </row>
    <row r="57" spans="6:8" s="6" customFormat="1" x14ac:dyDescent="0.2">
      <c r="G57" s="6">
        <v>2100000</v>
      </c>
      <c r="H57" s="6">
        <v>1485</v>
      </c>
    </row>
    <row r="58" spans="6:8" s="6" customFormat="1" x14ac:dyDescent="0.2"/>
    <row r="59" spans="6:8" s="6" customFormat="1" x14ac:dyDescent="0.2"/>
    <row r="60" spans="6:8" s="6" customFormat="1" x14ac:dyDescent="0.2"/>
    <row r="61" spans="6:8" s="6" customFormat="1" x14ac:dyDescent="0.2"/>
    <row r="62" spans="6:8" s="6" customFormat="1" x14ac:dyDescent="0.2"/>
    <row r="63" spans="6:8" s="6" customFormat="1" x14ac:dyDescent="0.2">
      <c r="G63" s="6">
        <f>8*11</f>
        <v>88</v>
      </c>
    </row>
    <row r="64" spans="6:8" s="6" customFormat="1" x14ac:dyDescent="0.2"/>
    <row r="65" s="6" customFormat="1" x14ac:dyDescent="0.2"/>
    <row r="66" s="6" customFormat="1" x14ac:dyDescent="0.2"/>
    <row r="67" s="6" customFormat="1" x14ac:dyDescent="0.2"/>
    <row r="68" s="6" customFormat="1" x14ac:dyDescent="0.2"/>
    <row r="69" s="6" customFormat="1" x14ac:dyDescent="0.2"/>
    <row r="70" s="6" customFormat="1" x14ac:dyDescent="0.2"/>
    <row r="71" s="6" customFormat="1" x14ac:dyDescent="0.2"/>
    <row r="72" s="6" customFormat="1" x14ac:dyDescent="0.2"/>
    <row r="73" s="6" customFormat="1" x14ac:dyDescent="0.2"/>
    <row r="74" s="6" customFormat="1" x14ac:dyDescent="0.2"/>
    <row r="75" s="6" customFormat="1" x14ac:dyDescent="0.2"/>
    <row r="76" s="6" customFormat="1" x14ac:dyDescent="0.2"/>
    <row r="77" s="6" customFormat="1" x14ac:dyDescent="0.2"/>
    <row r="78" s="6" customFormat="1" x14ac:dyDescent="0.2"/>
    <row r="79" s="6" customFormat="1" x14ac:dyDescent="0.2"/>
    <row r="80"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6" customFormat="1" x14ac:dyDescent="0.2"/>
    <row r="242" s="6" customFormat="1" x14ac:dyDescent="0.2"/>
    <row r="243" s="6" customFormat="1" x14ac:dyDescent="0.2"/>
    <row r="244" s="6" customFormat="1" x14ac:dyDescent="0.2"/>
    <row r="245" s="6" customFormat="1" x14ac:dyDescent="0.2"/>
    <row r="246" s="6" customFormat="1" x14ac:dyDescent="0.2"/>
    <row r="247" s="6" customFormat="1" x14ac:dyDescent="0.2"/>
    <row r="248" s="6" customFormat="1" x14ac:dyDescent="0.2"/>
    <row r="249" s="6" customFormat="1" x14ac:dyDescent="0.2"/>
    <row r="250" s="6" customFormat="1" x14ac:dyDescent="0.2"/>
    <row r="251" s="6" customFormat="1" x14ac:dyDescent="0.2"/>
    <row r="252" s="6" customFormat="1" x14ac:dyDescent="0.2"/>
    <row r="253" s="6" customFormat="1" x14ac:dyDescent="0.2"/>
    <row r="254" s="6" customFormat="1" x14ac:dyDescent="0.2"/>
    <row r="255" s="6" customFormat="1" x14ac:dyDescent="0.2"/>
    <row r="256" s="6" customFormat="1" x14ac:dyDescent="0.2"/>
    <row r="257" s="6" customFormat="1" x14ac:dyDescent="0.2"/>
    <row r="258" s="6" customFormat="1" x14ac:dyDescent="0.2"/>
    <row r="259" s="6" customFormat="1" x14ac:dyDescent="0.2"/>
    <row r="260" s="6" customFormat="1" x14ac:dyDescent="0.2"/>
    <row r="261" s="6" customFormat="1" x14ac:dyDescent="0.2"/>
    <row r="262" s="6" customFormat="1" x14ac:dyDescent="0.2"/>
    <row r="263" s="6" customFormat="1" x14ac:dyDescent="0.2"/>
    <row r="264" s="6" customFormat="1" x14ac:dyDescent="0.2"/>
    <row r="265" s="6" customFormat="1" x14ac:dyDescent="0.2"/>
    <row r="266" s="6" customFormat="1" x14ac:dyDescent="0.2"/>
    <row r="267" s="6" customFormat="1" x14ac:dyDescent="0.2"/>
    <row r="268" s="6" customFormat="1" x14ac:dyDescent="0.2"/>
    <row r="269" s="6" customFormat="1" x14ac:dyDescent="0.2"/>
    <row r="270" s="6" customFormat="1" x14ac:dyDescent="0.2"/>
    <row r="271" s="6" customFormat="1" x14ac:dyDescent="0.2"/>
    <row r="272" s="6" customFormat="1" x14ac:dyDescent="0.2"/>
    <row r="273" s="6" customFormat="1" x14ac:dyDescent="0.2"/>
    <row r="274" s="6" customFormat="1" x14ac:dyDescent="0.2"/>
    <row r="275" s="6" customFormat="1" x14ac:dyDescent="0.2"/>
    <row r="276" s="6" customFormat="1" x14ac:dyDescent="0.2"/>
    <row r="277" s="6" customFormat="1" x14ac:dyDescent="0.2"/>
    <row r="278" s="6" customFormat="1" x14ac:dyDescent="0.2"/>
    <row r="279" s="6" customFormat="1" x14ac:dyDescent="0.2"/>
    <row r="280" s="6" customFormat="1" x14ac:dyDescent="0.2"/>
    <row r="281" s="6" customFormat="1" x14ac:dyDescent="0.2"/>
    <row r="282" s="6" customFormat="1" x14ac:dyDescent="0.2"/>
    <row r="283" s="6" customFormat="1" x14ac:dyDescent="0.2"/>
    <row r="284" s="6" customFormat="1" x14ac:dyDescent="0.2"/>
    <row r="285" s="6" customFormat="1" x14ac:dyDescent="0.2"/>
    <row r="286" s="6" customFormat="1" x14ac:dyDescent="0.2"/>
    <row r="287" s="6" customFormat="1" x14ac:dyDescent="0.2"/>
    <row r="288" s="6" customFormat="1" x14ac:dyDescent="0.2"/>
    <row r="289" s="6" customFormat="1" x14ac:dyDescent="0.2"/>
    <row r="290" s="6" customFormat="1" x14ac:dyDescent="0.2"/>
    <row r="291" s="6" customFormat="1" x14ac:dyDescent="0.2"/>
    <row r="292" s="6" customFormat="1" x14ac:dyDescent="0.2"/>
    <row r="293" s="6" customFormat="1" x14ac:dyDescent="0.2"/>
    <row r="294" s="6" customFormat="1" x14ac:dyDescent="0.2"/>
    <row r="295" s="6" customFormat="1" x14ac:dyDescent="0.2"/>
    <row r="296" s="6" customFormat="1" x14ac:dyDescent="0.2"/>
    <row r="297" s="6" customFormat="1" x14ac:dyDescent="0.2"/>
    <row r="298" s="6" customFormat="1" x14ac:dyDescent="0.2"/>
    <row r="299" s="6" customFormat="1" x14ac:dyDescent="0.2"/>
    <row r="300" s="6" customFormat="1" x14ac:dyDescent="0.2"/>
    <row r="301" s="6" customFormat="1" x14ac:dyDescent="0.2"/>
    <row r="302" s="6" customFormat="1" x14ac:dyDescent="0.2"/>
    <row r="303" s="6" customFormat="1" x14ac:dyDescent="0.2"/>
    <row r="304" s="6" customFormat="1" x14ac:dyDescent="0.2"/>
    <row r="305" s="6" customFormat="1" x14ac:dyDescent="0.2"/>
    <row r="306" s="6" customFormat="1" x14ac:dyDescent="0.2"/>
    <row r="307" s="6" customFormat="1" x14ac:dyDescent="0.2"/>
    <row r="308" s="6" customFormat="1" x14ac:dyDescent="0.2"/>
    <row r="309" s="6" customFormat="1" x14ac:dyDescent="0.2"/>
    <row r="310" s="6" customFormat="1" x14ac:dyDescent="0.2"/>
    <row r="311" s="6" customFormat="1" x14ac:dyDescent="0.2"/>
    <row r="312" s="6" customFormat="1" x14ac:dyDescent="0.2"/>
    <row r="313" s="6" customFormat="1" x14ac:dyDescent="0.2"/>
    <row r="314" s="6" customFormat="1" x14ac:dyDescent="0.2"/>
    <row r="315" s="6" customFormat="1" x14ac:dyDescent="0.2"/>
    <row r="316" s="6" customFormat="1" x14ac:dyDescent="0.2"/>
    <row r="317" s="6" customFormat="1" x14ac:dyDescent="0.2"/>
    <row r="318" s="6" customFormat="1" x14ac:dyDescent="0.2"/>
    <row r="319" s="6" customFormat="1" x14ac:dyDescent="0.2"/>
    <row r="320" s="6" customFormat="1" x14ac:dyDescent="0.2"/>
    <row r="321" s="6" customFormat="1" x14ac:dyDescent="0.2"/>
    <row r="322" s="6" customFormat="1" x14ac:dyDescent="0.2"/>
    <row r="323" s="6" customFormat="1" x14ac:dyDescent="0.2"/>
    <row r="324" s="6" customFormat="1" x14ac:dyDescent="0.2"/>
    <row r="325" s="6" customFormat="1" x14ac:dyDescent="0.2"/>
    <row r="326" s="6" customFormat="1" x14ac:dyDescent="0.2"/>
    <row r="327" s="6" customFormat="1" x14ac:dyDescent="0.2"/>
    <row r="328" s="6" customFormat="1" x14ac:dyDescent="0.2"/>
    <row r="329" s="6" customFormat="1" x14ac:dyDescent="0.2"/>
    <row r="330" s="6" customFormat="1" x14ac:dyDescent="0.2"/>
    <row r="331" s="6" customFormat="1" x14ac:dyDescent="0.2"/>
    <row r="332" s="6" customFormat="1" x14ac:dyDescent="0.2"/>
    <row r="333" s="6" customFormat="1" x14ac:dyDescent="0.2"/>
    <row r="334" s="6" customFormat="1" x14ac:dyDescent="0.2"/>
    <row r="335" s="6" customFormat="1" x14ac:dyDescent="0.2"/>
    <row r="336" s="6" customFormat="1" x14ac:dyDescent="0.2"/>
    <row r="337" s="6" customFormat="1" x14ac:dyDescent="0.2"/>
    <row r="338" s="6" customFormat="1" x14ac:dyDescent="0.2"/>
    <row r="339" s="6" customFormat="1" x14ac:dyDescent="0.2"/>
    <row r="340" s="6" customFormat="1" x14ac:dyDescent="0.2"/>
    <row r="341" s="6" customFormat="1" x14ac:dyDescent="0.2"/>
    <row r="342" s="6" customFormat="1" x14ac:dyDescent="0.2"/>
    <row r="343" s="6" customFormat="1" x14ac:dyDescent="0.2"/>
    <row r="344" s="6" customFormat="1" x14ac:dyDescent="0.2"/>
    <row r="345" s="6" customFormat="1" x14ac:dyDescent="0.2"/>
    <row r="346" s="6" customFormat="1" x14ac:dyDescent="0.2"/>
    <row r="347" s="6" customFormat="1" x14ac:dyDescent="0.2"/>
    <row r="348" s="6" customFormat="1" x14ac:dyDescent="0.2"/>
    <row r="349" s="6" customFormat="1" x14ac:dyDescent="0.2"/>
    <row r="350" s="6" customFormat="1" x14ac:dyDescent="0.2"/>
    <row r="351" s="6" customFormat="1" x14ac:dyDescent="0.2"/>
    <row r="352" s="6" customFormat="1" x14ac:dyDescent="0.2"/>
    <row r="353" spans="5:13" s="6" customFormat="1" x14ac:dyDescent="0.2"/>
    <row r="354" spans="5:13" s="6" customFormat="1" x14ac:dyDescent="0.2"/>
    <row r="355" spans="5:13" s="6" customFormat="1" x14ac:dyDescent="0.2"/>
    <row r="356" spans="5:13" s="6" customFormat="1" x14ac:dyDescent="0.2"/>
    <row r="357" spans="5:13" s="6" customFormat="1" x14ac:dyDescent="0.2"/>
    <row r="358" spans="5:13" s="6" customFormat="1" x14ac:dyDescent="0.2"/>
    <row r="359" spans="5:13" s="6" customFormat="1" x14ac:dyDescent="0.2">
      <c r="E359" s="5"/>
      <c r="F359" s="5"/>
      <c r="H359" s="5"/>
      <c r="I359" s="5"/>
      <c r="J359" s="5"/>
      <c r="K359" s="5"/>
      <c r="M359" s="5"/>
    </row>
    <row r="360" spans="5:13" s="6" customFormat="1" x14ac:dyDescent="0.2">
      <c r="E360" s="5"/>
      <c r="F360" s="5"/>
      <c r="H360" s="5"/>
      <c r="I360" s="5"/>
      <c r="J360" s="5"/>
      <c r="K360" s="5"/>
      <c r="M360" s="5"/>
    </row>
    <row r="361" spans="5:13" s="6" customFormat="1" x14ac:dyDescent="0.2">
      <c r="E361" s="5"/>
      <c r="F361" s="5"/>
      <c r="H361" s="5"/>
      <c r="I361" s="5"/>
      <c r="J361" s="5"/>
      <c r="K361" s="5"/>
      <c r="M361" s="5"/>
    </row>
    <row r="362" spans="5:13" s="6" customFormat="1" x14ac:dyDescent="0.2">
      <c r="E362" s="5"/>
      <c r="F362" s="5"/>
      <c r="H362" s="5"/>
      <c r="I362" s="5"/>
      <c r="J362" s="5"/>
      <c r="K362" s="5"/>
      <c r="M362" s="5"/>
    </row>
    <row r="363" spans="5:13" s="6" customFormat="1" x14ac:dyDescent="0.2">
      <c r="E363" s="5"/>
      <c r="F363" s="5"/>
      <c r="H363" s="5"/>
      <c r="I363" s="5"/>
      <c r="J363" s="5"/>
      <c r="K363" s="5"/>
      <c r="M363" s="5"/>
    </row>
    <row r="364" spans="5:13" s="6" customFormat="1" x14ac:dyDescent="0.2">
      <c r="E364" s="5"/>
      <c r="F364" s="5"/>
      <c r="H364" s="5"/>
      <c r="I364" s="5"/>
      <c r="J364" s="5"/>
      <c r="K364" s="5"/>
      <c r="M364" s="5"/>
    </row>
  </sheetData>
  <autoFilter ref="A16:N39"/>
  <mergeCells count="38">
    <mergeCell ref="A3:B5"/>
    <mergeCell ref="C3:F5"/>
    <mergeCell ref="H3:J3"/>
    <mergeCell ref="K3:K5"/>
    <mergeCell ref="L3:N4"/>
    <mergeCell ref="G4:G5"/>
    <mergeCell ref="H4:J5"/>
    <mergeCell ref="L5:N5"/>
    <mergeCell ref="A7:B8"/>
    <mergeCell ref="C7:F7"/>
    <mergeCell ref="H7:J8"/>
    <mergeCell ref="K7:N8"/>
    <mergeCell ref="C8:F8"/>
    <mergeCell ref="G8:G9"/>
    <mergeCell ref="A10:F10"/>
    <mergeCell ref="H10:J10"/>
    <mergeCell ref="K10:N10"/>
    <mergeCell ref="H11:J14"/>
    <mergeCell ref="A12:B12"/>
    <mergeCell ref="A13:B13"/>
    <mergeCell ref="G13:G14"/>
    <mergeCell ref="A14:B14"/>
    <mergeCell ref="C14:F14"/>
    <mergeCell ref="C11:E11"/>
    <mergeCell ref="L34:N34"/>
    <mergeCell ref="A34:D34"/>
    <mergeCell ref="E34:G34"/>
    <mergeCell ref="H34:K34"/>
    <mergeCell ref="C35:D35"/>
    <mergeCell ref="I35:K35"/>
    <mergeCell ref="L35:N38"/>
    <mergeCell ref="A36:B36"/>
    <mergeCell ref="C36:D36"/>
    <mergeCell ref="I36:K36"/>
    <mergeCell ref="C37:D37"/>
    <mergeCell ref="I37:K37"/>
    <mergeCell ref="C38:D38"/>
    <mergeCell ref="I38:K38"/>
  </mergeCells>
  <dataValidations count="4">
    <dataValidation type="textLength" errorStyle="information" operator="equal" allowBlank="1" showInputMessage="1" showErrorMessage="1" errorTitle="SOF" error="Expected 8 digits" sqref="C17:D32">
      <formula1>8</formula1>
    </dataValidation>
    <dataValidation type="textLength" errorStyle="information" operator="equal" allowBlank="1" showInputMessage="1" showErrorMessage="1" errorTitle="Project Code" error="Expected 7 digits" sqref="B17:B32">
      <formula1>7</formula1>
    </dataValidation>
    <dataValidation type="textLength" errorStyle="information" operator="equal" allowBlank="1" showInputMessage="1" showErrorMessage="1" errorTitle="Cost Centre" error="Expected 5 digits" sqref="A17:A32">
      <formula1>5</formula1>
    </dataValidation>
    <dataValidation type="textLength" errorStyle="information" operator="equal" allowBlank="1" showInputMessage="1" showErrorMessage="1" errorTitle="DEA Code" error="Expected 5 digits" sqref="E17:E32">
      <formula1>5</formula1>
    </dataValidation>
  </dataValidations>
  <hyperlinks>
    <hyperlink ref="G41" r:id="rId1"/>
  </hyperlinks>
  <printOptions horizontalCentered="1"/>
  <pageMargins left="0.2" right="0" top="0.75" bottom="0.75" header="0.3" footer="0.3"/>
  <pageSetup paperSize="9" scale="61" fitToHeight="0" orientation="landscape" r:id="rId2"/>
  <headerFooter alignWithMargins="0">
    <oddFooter>&amp;L&amp;"Arial,Italic"Form ID:&amp;F&amp;R&amp;"Arial,Italic"Recommended Distribution: Finance (original), Procurement/Logistics (copy) and Requestor (copy)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69"/>
  <sheetViews>
    <sheetView view="pageBreakPreview" topLeftCell="A13" zoomScale="84" zoomScaleNormal="100" zoomScaleSheetLayoutView="84" workbookViewId="0">
      <selection activeCell="A44" sqref="A44"/>
    </sheetView>
  </sheetViews>
  <sheetFormatPr defaultColWidth="9.140625" defaultRowHeight="12.75" x14ac:dyDescent="0.2"/>
  <cols>
    <col min="1" max="1" width="9" style="148" customWidth="1"/>
    <col min="2" max="2" width="51.28515625" style="148" customWidth="1"/>
    <col min="3" max="3" width="11.28515625" style="148" customWidth="1"/>
    <col min="4" max="4" width="11" style="148" customWidth="1"/>
    <col min="5" max="5" width="17.85546875" style="148" bestFit="1" customWidth="1"/>
    <col min="6" max="6" width="21.42578125" style="365" customWidth="1"/>
    <col min="7" max="7" width="12.28515625" style="148" customWidth="1"/>
    <col min="8" max="8" width="17.5703125" style="411" customWidth="1"/>
    <col min="9" max="9" width="19.7109375" style="148" customWidth="1"/>
    <col min="10" max="10" width="12.5703125" style="148" customWidth="1"/>
    <col min="11" max="11" width="16.140625" style="148" customWidth="1"/>
    <col min="12" max="12" width="20" style="381" customWidth="1"/>
    <col min="13" max="13" width="12.85546875" style="148" customWidth="1"/>
    <col min="14" max="14" width="17.85546875" style="148" customWidth="1"/>
    <col min="15" max="15" width="21.7109375" style="148" bestFit="1" customWidth="1"/>
    <col min="16" max="16" width="11.7109375" style="148" customWidth="1"/>
    <col min="17" max="17" width="17.85546875" style="148" bestFit="1" customWidth="1"/>
    <col min="18" max="18" width="18.28515625" style="148" customWidth="1"/>
    <col min="19" max="19" width="13" style="148" customWidth="1"/>
    <col min="20" max="20" width="17.7109375" style="148" customWidth="1"/>
    <col min="21" max="21" width="19.140625" style="148" customWidth="1"/>
    <col min="22" max="22" width="13" style="148" customWidth="1"/>
    <col min="23" max="16384" width="9.140625" style="148"/>
  </cols>
  <sheetData>
    <row r="1" spans="1:22" ht="25.5" customHeight="1" x14ac:dyDescent="0.2">
      <c r="A1" s="144" t="s">
        <v>87</v>
      </c>
      <c r="B1" s="144"/>
      <c r="C1" s="145"/>
      <c r="D1" s="145"/>
      <c r="E1" s="145"/>
      <c r="F1" s="366"/>
      <c r="G1" s="146"/>
      <c r="H1" s="366"/>
      <c r="I1" s="146"/>
      <c r="J1" s="146"/>
      <c r="K1" s="146"/>
      <c r="L1" s="366"/>
      <c r="M1" s="144"/>
      <c r="N1" s="144"/>
      <c r="O1" s="144"/>
      <c r="P1" s="147" t="s">
        <v>209</v>
      </c>
    </row>
    <row r="2" spans="1:22" ht="9.9499999999999993" customHeight="1" thickBot="1" x14ac:dyDescent="0.25">
      <c r="A2" s="149"/>
      <c r="B2" s="149"/>
      <c r="C2" s="149"/>
      <c r="D2" s="149"/>
      <c r="E2" s="149"/>
      <c r="F2" s="367"/>
      <c r="G2" s="149"/>
      <c r="H2" s="367"/>
      <c r="I2" s="149"/>
      <c r="J2" s="149"/>
      <c r="K2" s="149"/>
      <c r="L2" s="367"/>
      <c r="M2" s="149"/>
      <c r="N2" s="150"/>
      <c r="O2" s="150"/>
      <c r="P2" s="150"/>
    </row>
    <row r="3" spans="1:22" ht="23.25" customHeight="1" thickBot="1" x14ac:dyDescent="0.25">
      <c r="A3" s="710" t="s">
        <v>210</v>
      </c>
      <c r="B3" s="711"/>
      <c r="C3" s="151"/>
      <c r="D3" s="151"/>
      <c r="E3" s="152"/>
      <c r="F3" s="368" t="s">
        <v>211</v>
      </c>
      <c r="G3" s="154"/>
      <c r="H3" s="712">
        <v>42768</v>
      </c>
      <c r="I3" s="713"/>
      <c r="J3" s="714"/>
      <c r="K3" s="715" t="s">
        <v>212</v>
      </c>
      <c r="L3" s="716"/>
      <c r="M3" s="717" t="s">
        <v>244</v>
      </c>
      <c r="N3" s="718"/>
      <c r="O3" s="718"/>
      <c r="P3" s="719"/>
    </row>
    <row r="4" spans="1:22" s="157" customFormat="1" ht="16.5" customHeight="1" thickBot="1" x14ac:dyDescent="0.25">
      <c r="A4" s="696" t="s">
        <v>400</v>
      </c>
      <c r="B4" s="697"/>
      <c r="C4" s="155"/>
      <c r="D4" s="155"/>
      <c r="E4" s="156"/>
      <c r="F4" s="163"/>
      <c r="G4" s="138"/>
      <c r="H4" s="163"/>
      <c r="K4" s="156"/>
      <c r="L4" s="163"/>
      <c r="M4" s="156"/>
      <c r="N4" s="158"/>
      <c r="O4" s="158"/>
      <c r="P4" s="158"/>
    </row>
    <row r="5" spans="1:22" s="161" customFormat="1" ht="15.75" thickBot="1" x14ac:dyDescent="0.25">
      <c r="A5" s="698"/>
      <c r="B5" s="699"/>
      <c r="C5" s="159"/>
      <c r="D5" s="160"/>
      <c r="E5" s="665" t="s">
        <v>213</v>
      </c>
      <c r="F5" s="666"/>
      <c r="G5" s="667"/>
      <c r="H5" s="665" t="s">
        <v>214</v>
      </c>
      <c r="I5" s="666"/>
      <c r="J5" s="667"/>
      <c r="K5" s="665" t="s">
        <v>215</v>
      </c>
      <c r="L5" s="666"/>
      <c r="M5" s="667"/>
      <c r="N5" s="665" t="s">
        <v>368</v>
      </c>
      <c r="O5" s="666"/>
      <c r="P5" s="667"/>
      <c r="Q5" s="665" t="s">
        <v>369</v>
      </c>
      <c r="R5" s="666"/>
      <c r="S5" s="667"/>
      <c r="T5" s="665" t="s">
        <v>370</v>
      </c>
      <c r="U5" s="666"/>
      <c r="V5" s="667"/>
    </row>
    <row r="6" spans="1:22" s="163" customFormat="1" ht="30.75" customHeight="1" thickBot="1" x14ac:dyDescent="0.25">
      <c r="A6" s="700"/>
      <c r="B6" s="701"/>
      <c r="C6" s="159"/>
      <c r="D6" s="162" t="s">
        <v>2</v>
      </c>
      <c r="E6" s="668" t="s">
        <v>396</v>
      </c>
      <c r="F6" s="669"/>
      <c r="G6" s="669"/>
      <c r="H6" s="668" t="s">
        <v>377</v>
      </c>
      <c r="I6" s="669"/>
      <c r="J6" s="669"/>
      <c r="K6" s="668" t="s">
        <v>398</v>
      </c>
      <c r="L6" s="669"/>
      <c r="M6" s="669"/>
      <c r="N6" s="668" t="s">
        <v>399</v>
      </c>
      <c r="O6" s="669"/>
      <c r="P6" s="669"/>
      <c r="Q6" s="668" t="s">
        <v>397</v>
      </c>
      <c r="R6" s="669"/>
      <c r="S6" s="669"/>
      <c r="T6" s="668" t="s">
        <v>371</v>
      </c>
      <c r="U6" s="669"/>
      <c r="V6" s="670"/>
    </row>
    <row r="7" spans="1:22" s="163" customFormat="1" ht="24" customHeight="1" x14ac:dyDescent="0.2">
      <c r="A7" s="164"/>
      <c r="B7" s="164"/>
      <c r="C7" s="159"/>
      <c r="D7" s="165" t="s">
        <v>216</v>
      </c>
      <c r="E7" s="668" t="s">
        <v>252</v>
      </c>
      <c r="F7" s="669"/>
      <c r="G7" s="670"/>
      <c r="H7" s="668" t="s">
        <v>253</v>
      </c>
      <c r="I7" s="669"/>
      <c r="J7" s="670"/>
      <c r="K7" s="668" t="s">
        <v>252</v>
      </c>
      <c r="L7" s="669"/>
      <c r="M7" s="670"/>
      <c r="N7" s="668" t="s">
        <v>252</v>
      </c>
      <c r="O7" s="669"/>
      <c r="P7" s="670"/>
      <c r="Q7" s="668" t="s">
        <v>252</v>
      </c>
      <c r="R7" s="669"/>
      <c r="S7" s="670"/>
      <c r="T7" s="668" t="s">
        <v>252</v>
      </c>
      <c r="U7" s="669"/>
      <c r="V7" s="670"/>
    </row>
    <row r="8" spans="1:22" s="163" customFormat="1" ht="33" customHeight="1" x14ac:dyDescent="0.2">
      <c r="A8" s="166"/>
      <c r="B8" s="166"/>
      <c r="C8" s="159"/>
      <c r="D8" s="167" t="s">
        <v>217</v>
      </c>
      <c r="E8" s="668" t="s">
        <v>129</v>
      </c>
      <c r="F8" s="669"/>
      <c r="G8" s="670"/>
      <c r="H8" s="668" t="s">
        <v>129</v>
      </c>
      <c r="I8" s="669"/>
      <c r="J8" s="670"/>
      <c r="K8" s="668" t="s">
        <v>129</v>
      </c>
      <c r="L8" s="669"/>
      <c r="M8" s="670"/>
      <c r="N8" s="668" t="s">
        <v>129</v>
      </c>
      <c r="O8" s="669"/>
      <c r="P8" s="670"/>
      <c r="Q8" s="668" t="s">
        <v>129</v>
      </c>
      <c r="R8" s="669"/>
      <c r="S8" s="670"/>
      <c r="T8" s="668" t="s">
        <v>129</v>
      </c>
      <c r="U8" s="669"/>
      <c r="V8" s="670"/>
    </row>
    <row r="9" spans="1:22" s="163" customFormat="1" ht="34.5" customHeight="1" thickBot="1" x14ac:dyDescent="0.25">
      <c r="A9" s="168"/>
      <c r="B9" s="169"/>
      <c r="C9" s="170"/>
      <c r="D9" s="171" t="s">
        <v>218</v>
      </c>
      <c r="E9" s="671">
        <v>1</v>
      </c>
      <c r="F9" s="672"/>
      <c r="G9" s="673"/>
      <c r="H9" s="671">
        <v>2</v>
      </c>
      <c r="I9" s="672"/>
      <c r="J9" s="673"/>
      <c r="K9" s="671">
        <v>3</v>
      </c>
      <c r="L9" s="672"/>
      <c r="M9" s="673"/>
      <c r="N9" s="671">
        <v>4</v>
      </c>
      <c r="O9" s="672"/>
      <c r="P9" s="673"/>
      <c r="Q9" s="671">
        <v>5</v>
      </c>
      <c r="R9" s="672"/>
      <c r="S9" s="673"/>
      <c r="T9" s="671">
        <v>6</v>
      </c>
      <c r="U9" s="672"/>
      <c r="V9" s="673"/>
    </row>
    <row r="10" spans="1:22" s="179" customFormat="1" ht="39" customHeight="1" x14ac:dyDescent="0.2">
      <c r="A10" s="33" t="s">
        <v>219</v>
      </c>
      <c r="B10" s="384" t="s">
        <v>78</v>
      </c>
      <c r="C10" s="172" t="s">
        <v>220</v>
      </c>
      <c r="D10" s="173" t="s">
        <v>59</v>
      </c>
      <c r="E10" s="174" t="s">
        <v>221</v>
      </c>
      <c r="F10" s="175" t="s">
        <v>222</v>
      </c>
      <c r="G10" s="176" t="s">
        <v>223</v>
      </c>
      <c r="H10" s="177" t="s">
        <v>221</v>
      </c>
      <c r="I10" s="175" t="s">
        <v>222</v>
      </c>
      <c r="J10" s="176" t="s">
        <v>223</v>
      </c>
      <c r="K10" s="174" t="s">
        <v>221</v>
      </c>
      <c r="L10" s="175" t="s">
        <v>222</v>
      </c>
      <c r="M10" s="176" t="s">
        <v>223</v>
      </c>
      <c r="N10" s="174" t="s">
        <v>221</v>
      </c>
      <c r="O10" s="175" t="s">
        <v>222</v>
      </c>
      <c r="P10" s="176" t="s">
        <v>223</v>
      </c>
      <c r="Q10" s="174" t="s">
        <v>221</v>
      </c>
      <c r="R10" s="175" t="s">
        <v>222</v>
      </c>
      <c r="S10" s="176" t="s">
        <v>223</v>
      </c>
      <c r="T10" s="174" t="s">
        <v>221</v>
      </c>
      <c r="U10" s="175" t="s">
        <v>222</v>
      </c>
      <c r="V10" s="176" t="s">
        <v>223</v>
      </c>
    </row>
    <row r="11" spans="1:22" s="477" customFormat="1" ht="28.5" customHeight="1" x14ac:dyDescent="0.2">
      <c r="A11" s="472">
        <v>1</v>
      </c>
      <c r="B11" s="372" t="s">
        <v>381</v>
      </c>
      <c r="C11" s="473" t="s">
        <v>309</v>
      </c>
      <c r="D11" s="473">
        <v>450</v>
      </c>
      <c r="E11" s="474">
        <v>110</v>
      </c>
      <c r="F11" s="474">
        <f>E11*D11</f>
        <v>49500</v>
      </c>
      <c r="G11" s="475" t="s">
        <v>373</v>
      </c>
      <c r="H11" s="475">
        <v>125</v>
      </c>
      <c r="I11" s="476">
        <f>H11*D11</f>
        <v>56250</v>
      </c>
      <c r="J11" s="475" t="s">
        <v>373</v>
      </c>
      <c r="K11" s="474">
        <v>118</v>
      </c>
      <c r="L11" s="476">
        <f>K11*D11</f>
        <v>53100</v>
      </c>
      <c r="M11" s="475" t="s">
        <v>373</v>
      </c>
      <c r="N11" s="474">
        <v>140</v>
      </c>
      <c r="O11" s="474">
        <f>N11*D11</f>
        <v>63000</v>
      </c>
      <c r="P11" s="475" t="s">
        <v>373</v>
      </c>
      <c r="Q11" s="475">
        <v>120</v>
      </c>
      <c r="R11" s="474">
        <f>Q11*D11</f>
        <v>54000</v>
      </c>
      <c r="S11" s="475"/>
      <c r="T11" s="474">
        <v>10</v>
      </c>
      <c r="U11" s="474">
        <f>T11*D11</f>
        <v>4500</v>
      </c>
      <c r="V11" s="475"/>
    </row>
    <row r="12" spans="1:22" s="477" customFormat="1" ht="28.5" customHeight="1" x14ac:dyDescent="0.2">
      <c r="A12" s="472">
        <v>2</v>
      </c>
      <c r="B12" s="372" t="s">
        <v>382</v>
      </c>
      <c r="C12" s="473" t="s">
        <v>310</v>
      </c>
      <c r="D12" s="473">
        <v>300</v>
      </c>
      <c r="E12" s="474">
        <v>100</v>
      </c>
      <c r="F12" s="474">
        <f t="shared" ref="F12:F14" si="0">E12*D12</f>
        <v>30000</v>
      </c>
      <c r="G12" s="475" t="s">
        <v>373</v>
      </c>
      <c r="H12" s="475">
        <v>110</v>
      </c>
      <c r="I12" s="476">
        <f t="shared" ref="I12:I14" si="1">H12*D12</f>
        <v>33000</v>
      </c>
      <c r="J12" s="475" t="s">
        <v>373</v>
      </c>
      <c r="K12" s="474">
        <v>107</v>
      </c>
      <c r="L12" s="476">
        <f t="shared" ref="L12:L14" si="2">K12*D12</f>
        <v>32100</v>
      </c>
      <c r="M12" s="475" t="s">
        <v>373</v>
      </c>
      <c r="N12" s="474">
        <v>120</v>
      </c>
      <c r="O12" s="474">
        <f t="shared" ref="O12:O26" si="3">N12*D12</f>
        <v>36000</v>
      </c>
      <c r="P12" s="475" t="s">
        <v>373</v>
      </c>
      <c r="Q12" s="475">
        <v>103</v>
      </c>
      <c r="R12" s="474">
        <f t="shared" ref="R12:R26" si="4">Q12*D12</f>
        <v>30900</v>
      </c>
      <c r="S12" s="475"/>
      <c r="T12" s="474">
        <v>10</v>
      </c>
      <c r="U12" s="474">
        <f t="shared" ref="U12:U14" si="5">T12*D12</f>
        <v>3000</v>
      </c>
      <c r="V12" s="475"/>
    </row>
    <row r="13" spans="1:22" s="477" customFormat="1" ht="28.5" customHeight="1" x14ac:dyDescent="0.2">
      <c r="A13" s="472">
        <v>3</v>
      </c>
      <c r="B13" s="372" t="s">
        <v>383</v>
      </c>
      <c r="C13" s="473" t="s">
        <v>311</v>
      </c>
      <c r="D13" s="473">
        <v>90</v>
      </c>
      <c r="E13" s="474">
        <v>45</v>
      </c>
      <c r="F13" s="474">
        <f t="shared" si="0"/>
        <v>4050</v>
      </c>
      <c r="G13" s="475" t="s">
        <v>373</v>
      </c>
      <c r="H13" s="475">
        <v>50</v>
      </c>
      <c r="I13" s="476">
        <f t="shared" si="1"/>
        <v>4500</v>
      </c>
      <c r="J13" s="475" t="s">
        <v>373</v>
      </c>
      <c r="K13" s="474">
        <v>50</v>
      </c>
      <c r="L13" s="476">
        <f t="shared" si="2"/>
        <v>4500</v>
      </c>
      <c r="M13" s="475" t="s">
        <v>373</v>
      </c>
      <c r="N13" s="474">
        <v>60</v>
      </c>
      <c r="O13" s="474">
        <f t="shared" si="3"/>
        <v>5400</v>
      </c>
      <c r="P13" s="475" t="s">
        <v>373</v>
      </c>
      <c r="Q13" s="475">
        <v>46</v>
      </c>
      <c r="R13" s="474">
        <f t="shared" si="4"/>
        <v>4140</v>
      </c>
      <c r="S13" s="475"/>
      <c r="T13" s="474">
        <v>10</v>
      </c>
      <c r="U13" s="474">
        <f t="shared" si="5"/>
        <v>900</v>
      </c>
      <c r="V13" s="475"/>
    </row>
    <row r="14" spans="1:22" s="477" customFormat="1" ht="28.5" customHeight="1" x14ac:dyDescent="0.2">
      <c r="A14" s="472">
        <v>4</v>
      </c>
      <c r="B14" s="372" t="s">
        <v>384</v>
      </c>
      <c r="C14" s="473" t="s">
        <v>312</v>
      </c>
      <c r="D14" s="473">
        <v>90</v>
      </c>
      <c r="E14" s="474">
        <v>84</v>
      </c>
      <c r="F14" s="474">
        <f t="shared" si="0"/>
        <v>7560</v>
      </c>
      <c r="G14" s="475" t="s">
        <v>373</v>
      </c>
      <c r="H14" s="475">
        <v>90</v>
      </c>
      <c r="I14" s="476">
        <f t="shared" si="1"/>
        <v>8100</v>
      </c>
      <c r="J14" s="475" t="s">
        <v>373</v>
      </c>
      <c r="K14" s="474">
        <v>90</v>
      </c>
      <c r="L14" s="476">
        <f t="shared" si="2"/>
        <v>8100</v>
      </c>
      <c r="M14" s="475" t="s">
        <v>373</v>
      </c>
      <c r="N14" s="474">
        <v>95</v>
      </c>
      <c r="O14" s="474">
        <f t="shared" si="3"/>
        <v>8550</v>
      </c>
      <c r="P14" s="475" t="s">
        <v>373</v>
      </c>
      <c r="Q14" s="475">
        <v>90</v>
      </c>
      <c r="R14" s="474">
        <f t="shared" si="4"/>
        <v>8100</v>
      </c>
      <c r="S14" s="475"/>
      <c r="T14" s="474">
        <v>10</v>
      </c>
      <c r="U14" s="474">
        <f t="shared" si="5"/>
        <v>900</v>
      </c>
      <c r="V14" s="475"/>
    </row>
    <row r="15" spans="1:22" s="477" customFormat="1" ht="28.5" customHeight="1" x14ac:dyDescent="0.2">
      <c r="A15" s="472">
        <v>5</v>
      </c>
      <c r="B15" s="372" t="s">
        <v>385</v>
      </c>
      <c r="C15" s="473" t="s">
        <v>309</v>
      </c>
      <c r="D15" s="473">
        <v>150</v>
      </c>
      <c r="E15" s="474">
        <v>61</v>
      </c>
      <c r="F15" s="474">
        <f t="shared" ref="F15:F26" si="6">E15*D15</f>
        <v>9150</v>
      </c>
      <c r="G15" s="475" t="s">
        <v>373</v>
      </c>
      <c r="H15" s="475">
        <v>65</v>
      </c>
      <c r="I15" s="476">
        <f t="shared" ref="I15:I26" si="7">H15*D15</f>
        <v>9750</v>
      </c>
      <c r="J15" s="475" t="s">
        <v>373</v>
      </c>
      <c r="K15" s="474">
        <v>60</v>
      </c>
      <c r="L15" s="476">
        <f t="shared" ref="L15:L26" si="8">K15*D15</f>
        <v>9000</v>
      </c>
      <c r="M15" s="475" t="s">
        <v>373</v>
      </c>
      <c r="N15" s="474">
        <v>62</v>
      </c>
      <c r="O15" s="474">
        <f t="shared" si="3"/>
        <v>9300</v>
      </c>
      <c r="P15" s="475" t="s">
        <v>373</v>
      </c>
      <c r="Q15" s="475">
        <v>65</v>
      </c>
      <c r="R15" s="474">
        <f t="shared" si="4"/>
        <v>9750</v>
      </c>
      <c r="S15" s="475"/>
      <c r="T15" s="474">
        <v>10</v>
      </c>
      <c r="U15" s="474">
        <f t="shared" ref="U15:U26" si="9">T15*D15</f>
        <v>1500</v>
      </c>
      <c r="V15" s="475"/>
    </row>
    <row r="16" spans="1:22" s="477" customFormat="1" ht="28.5" customHeight="1" x14ac:dyDescent="0.2">
      <c r="A16" s="472">
        <v>6</v>
      </c>
      <c r="B16" s="372" t="s">
        <v>386</v>
      </c>
      <c r="C16" s="473" t="s">
        <v>309</v>
      </c>
      <c r="D16" s="473">
        <v>30</v>
      </c>
      <c r="E16" s="474">
        <v>350</v>
      </c>
      <c r="F16" s="474">
        <f t="shared" si="6"/>
        <v>10500</v>
      </c>
      <c r="G16" s="475" t="s">
        <v>373</v>
      </c>
      <c r="H16" s="475">
        <v>370</v>
      </c>
      <c r="I16" s="476">
        <f t="shared" si="7"/>
        <v>11100</v>
      </c>
      <c r="J16" s="475" t="s">
        <v>373</v>
      </c>
      <c r="K16" s="474">
        <v>330</v>
      </c>
      <c r="L16" s="476">
        <f t="shared" si="8"/>
        <v>9900</v>
      </c>
      <c r="M16" s="475" t="s">
        <v>373</v>
      </c>
      <c r="N16" s="474">
        <v>340</v>
      </c>
      <c r="O16" s="474">
        <f t="shared" si="3"/>
        <v>10200</v>
      </c>
      <c r="P16" s="475" t="s">
        <v>373</v>
      </c>
      <c r="Q16" s="475">
        <v>370</v>
      </c>
      <c r="R16" s="474">
        <f t="shared" si="4"/>
        <v>11100</v>
      </c>
      <c r="S16" s="475"/>
      <c r="T16" s="474"/>
      <c r="U16" s="474"/>
      <c r="V16" s="475"/>
    </row>
    <row r="17" spans="1:22" s="477" customFormat="1" ht="28.5" customHeight="1" x14ac:dyDescent="0.2">
      <c r="A17" s="472">
        <v>7</v>
      </c>
      <c r="B17" s="372" t="s">
        <v>302</v>
      </c>
      <c r="C17" s="473" t="s">
        <v>309</v>
      </c>
      <c r="D17" s="473">
        <v>300</v>
      </c>
      <c r="E17" s="474">
        <v>40</v>
      </c>
      <c r="F17" s="474">
        <f t="shared" si="6"/>
        <v>12000</v>
      </c>
      <c r="G17" s="475" t="s">
        <v>373</v>
      </c>
      <c r="H17" s="475">
        <v>45</v>
      </c>
      <c r="I17" s="476">
        <f t="shared" si="7"/>
        <v>13500</v>
      </c>
      <c r="J17" s="475" t="s">
        <v>373</v>
      </c>
      <c r="K17" s="474">
        <v>41</v>
      </c>
      <c r="L17" s="476">
        <f t="shared" si="8"/>
        <v>12300</v>
      </c>
      <c r="M17" s="475" t="s">
        <v>373</v>
      </c>
      <c r="N17" s="474">
        <v>47</v>
      </c>
      <c r="O17" s="474">
        <f t="shared" si="3"/>
        <v>14100</v>
      </c>
      <c r="P17" s="475" t="s">
        <v>373</v>
      </c>
      <c r="Q17" s="475">
        <v>40</v>
      </c>
      <c r="R17" s="474">
        <f t="shared" si="4"/>
        <v>12000</v>
      </c>
      <c r="S17" s="475"/>
      <c r="T17" s="474"/>
      <c r="U17" s="474"/>
      <c r="V17" s="475"/>
    </row>
    <row r="18" spans="1:22" s="477" customFormat="1" ht="28.5" customHeight="1" x14ac:dyDescent="0.2">
      <c r="A18" s="472">
        <v>8</v>
      </c>
      <c r="B18" s="372" t="s">
        <v>303</v>
      </c>
      <c r="C18" s="473" t="s">
        <v>309</v>
      </c>
      <c r="D18" s="473">
        <v>510</v>
      </c>
      <c r="E18" s="474">
        <v>46</v>
      </c>
      <c r="F18" s="474">
        <f t="shared" si="6"/>
        <v>23460</v>
      </c>
      <c r="G18" s="475" t="s">
        <v>373</v>
      </c>
      <c r="H18" s="475">
        <v>50</v>
      </c>
      <c r="I18" s="476">
        <f t="shared" si="7"/>
        <v>25500</v>
      </c>
      <c r="J18" s="475" t="s">
        <v>373</v>
      </c>
      <c r="K18" s="474">
        <v>50</v>
      </c>
      <c r="L18" s="476">
        <f t="shared" si="8"/>
        <v>25500</v>
      </c>
      <c r="M18" s="475" t="s">
        <v>373</v>
      </c>
      <c r="N18" s="474">
        <v>60</v>
      </c>
      <c r="O18" s="474">
        <f t="shared" si="3"/>
        <v>30600</v>
      </c>
      <c r="P18" s="475" t="s">
        <v>373</v>
      </c>
      <c r="Q18" s="475">
        <v>47</v>
      </c>
      <c r="R18" s="474">
        <f t="shared" si="4"/>
        <v>23970</v>
      </c>
      <c r="S18" s="475"/>
      <c r="T18" s="474"/>
      <c r="U18" s="474"/>
      <c r="V18" s="475"/>
    </row>
    <row r="19" spans="1:22" s="477" customFormat="1" ht="40.5" x14ac:dyDescent="0.2">
      <c r="A19" s="472">
        <v>9</v>
      </c>
      <c r="B19" s="372" t="s">
        <v>387</v>
      </c>
      <c r="C19" s="473" t="s">
        <v>313</v>
      </c>
      <c r="D19" s="473">
        <v>90</v>
      </c>
      <c r="E19" s="474">
        <v>83</v>
      </c>
      <c r="F19" s="474">
        <f t="shared" si="6"/>
        <v>7470</v>
      </c>
      <c r="G19" s="475" t="s">
        <v>373</v>
      </c>
      <c r="H19" s="475">
        <v>87</v>
      </c>
      <c r="I19" s="476">
        <f t="shared" si="7"/>
        <v>7830</v>
      </c>
      <c r="J19" s="475" t="s">
        <v>373</v>
      </c>
      <c r="K19" s="474">
        <v>89</v>
      </c>
      <c r="L19" s="476">
        <f t="shared" si="8"/>
        <v>8010</v>
      </c>
      <c r="M19" s="475" t="s">
        <v>373</v>
      </c>
      <c r="N19" s="474">
        <v>80</v>
      </c>
      <c r="O19" s="474">
        <f t="shared" si="3"/>
        <v>7200</v>
      </c>
      <c r="P19" s="475" t="s">
        <v>373</v>
      </c>
      <c r="Q19" s="475">
        <v>90</v>
      </c>
      <c r="R19" s="474">
        <f t="shared" si="4"/>
        <v>8100</v>
      </c>
      <c r="S19" s="475"/>
      <c r="T19" s="474"/>
      <c r="U19" s="474"/>
      <c r="V19" s="475"/>
    </row>
    <row r="20" spans="1:22" s="477" customFormat="1" ht="34.5" customHeight="1" x14ac:dyDescent="0.2">
      <c r="A20" s="472">
        <v>10</v>
      </c>
      <c r="B20" s="372" t="s">
        <v>305</v>
      </c>
      <c r="C20" s="473" t="s">
        <v>309</v>
      </c>
      <c r="D20" s="473">
        <v>300</v>
      </c>
      <c r="E20" s="474">
        <v>110</v>
      </c>
      <c r="F20" s="474">
        <f t="shared" si="6"/>
        <v>33000</v>
      </c>
      <c r="G20" s="475" t="s">
        <v>373</v>
      </c>
      <c r="H20" s="475">
        <v>120</v>
      </c>
      <c r="I20" s="476">
        <f t="shared" si="7"/>
        <v>36000</v>
      </c>
      <c r="J20" s="475" t="s">
        <v>373</v>
      </c>
      <c r="K20" s="474">
        <v>113</v>
      </c>
      <c r="L20" s="476">
        <f t="shared" si="8"/>
        <v>33900</v>
      </c>
      <c r="M20" s="475" t="s">
        <v>373</v>
      </c>
      <c r="N20" s="474">
        <v>125</v>
      </c>
      <c r="O20" s="474">
        <f t="shared" si="3"/>
        <v>37500</v>
      </c>
      <c r="P20" s="475" t="s">
        <v>373</v>
      </c>
      <c r="Q20" s="475">
        <v>120</v>
      </c>
      <c r="R20" s="474">
        <f t="shared" si="4"/>
        <v>36000</v>
      </c>
      <c r="S20" s="475"/>
      <c r="T20" s="474"/>
      <c r="U20" s="474"/>
      <c r="V20" s="475"/>
    </row>
    <row r="21" spans="1:22" s="477" customFormat="1" ht="34.5" customHeight="1" x14ac:dyDescent="0.2">
      <c r="A21" s="472">
        <v>11</v>
      </c>
      <c r="B21" s="372" t="s">
        <v>306</v>
      </c>
      <c r="C21" s="473" t="s">
        <v>309</v>
      </c>
      <c r="D21" s="473">
        <v>180</v>
      </c>
      <c r="E21" s="474">
        <v>165</v>
      </c>
      <c r="F21" s="474">
        <f t="shared" si="6"/>
        <v>29700</v>
      </c>
      <c r="G21" s="475" t="s">
        <v>373</v>
      </c>
      <c r="H21" s="475">
        <v>170</v>
      </c>
      <c r="I21" s="476">
        <f t="shared" si="7"/>
        <v>30600</v>
      </c>
      <c r="J21" s="475" t="s">
        <v>373</v>
      </c>
      <c r="K21" s="474">
        <v>173</v>
      </c>
      <c r="L21" s="476">
        <f t="shared" si="8"/>
        <v>31140</v>
      </c>
      <c r="M21" s="475" t="s">
        <v>373</v>
      </c>
      <c r="N21" s="474">
        <v>180</v>
      </c>
      <c r="O21" s="474">
        <f t="shared" si="3"/>
        <v>32400</v>
      </c>
      <c r="P21" s="475" t="s">
        <v>373</v>
      </c>
      <c r="Q21" s="475">
        <v>170</v>
      </c>
      <c r="R21" s="474">
        <f t="shared" si="4"/>
        <v>30600</v>
      </c>
      <c r="S21" s="475"/>
      <c r="T21" s="474"/>
      <c r="U21" s="474"/>
      <c r="V21" s="475"/>
    </row>
    <row r="22" spans="1:22" s="477" customFormat="1" ht="34.5" customHeight="1" x14ac:dyDescent="0.2">
      <c r="A22" s="472">
        <v>12</v>
      </c>
      <c r="B22" s="372" t="s">
        <v>307</v>
      </c>
      <c r="C22" s="473" t="s">
        <v>309</v>
      </c>
      <c r="D22" s="473">
        <v>30</v>
      </c>
      <c r="E22" s="474">
        <v>280</v>
      </c>
      <c r="F22" s="474">
        <f t="shared" si="6"/>
        <v>8400</v>
      </c>
      <c r="G22" s="475" t="s">
        <v>373</v>
      </c>
      <c r="H22" s="475">
        <v>290</v>
      </c>
      <c r="I22" s="476">
        <f t="shared" si="7"/>
        <v>8700</v>
      </c>
      <c r="J22" s="475" t="s">
        <v>373</v>
      </c>
      <c r="K22" s="474">
        <v>270</v>
      </c>
      <c r="L22" s="476">
        <f t="shared" si="8"/>
        <v>8100</v>
      </c>
      <c r="M22" s="475" t="s">
        <v>373</v>
      </c>
      <c r="N22" s="474">
        <v>320</v>
      </c>
      <c r="O22" s="474">
        <f t="shared" si="3"/>
        <v>9600</v>
      </c>
      <c r="P22" s="475" t="s">
        <v>373</v>
      </c>
      <c r="Q22" s="475">
        <v>290</v>
      </c>
      <c r="R22" s="474">
        <f t="shared" si="4"/>
        <v>8700</v>
      </c>
      <c r="S22" s="475"/>
      <c r="T22" s="474"/>
      <c r="U22" s="474"/>
      <c r="V22" s="475"/>
    </row>
    <row r="23" spans="1:22" s="477" customFormat="1" ht="34.5" customHeight="1" x14ac:dyDescent="0.2">
      <c r="A23" s="472">
        <v>13</v>
      </c>
      <c r="B23" s="372" t="s">
        <v>388</v>
      </c>
      <c r="C23" s="473" t="s">
        <v>314</v>
      </c>
      <c r="D23" s="473">
        <v>300</v>
      </c>
      <c r="E23" s="474">
        <v>305</v>
      </c>
      <c r="F23" s="474">
        <f t="shared" si="6"/>
        <v>91500</v>
      </c>
      <c r="G23" s="475" t="s">
        <v>373</v>
      </c>
      <c r="H23" s="475">
        <v>320</v>
      </c>
      <c r="I23" s="476">
        <f t="shared" si="7"/>
        <v>96000</v>
      </c>
      <c r="J23" s="475" t="s">
        <v>373</v>
      </c>
      <c r="K23" s="474">
        <v>313</v>
      </c>
      <c r="L23" s="476">
        <f t="shared" si="8"/>
        <v>93900</v>
      </c>
      <c r="M23" s="475" t="s">
        <v>373</v>
      </c>
      <c r="N23" s="474">
        <v>340</v>
      </c>
      <c r="O23" s="474">
        <f t="shared" si="3"/>
        <v>102000</v>
      </c>
      <c r="P23" s="475" t="s">
        <v>373</v>
      </c>
      <c r="Q23" s="475">
        <v>320</v>
      </c>
      <c r="R23" s="474">
        <f t="shared" si="4"/>
        <v>96000</v>
      </c>
      <c r="S23" s="475"/>
      <c r="T23" s="474"/>
      <c r="U23" s="474"/>
      <c r="V23" s="475"/>
    </row>
    <row r="24" spans="1:22" s="477" customFormat="1" ht="34.5" customHeight="1" x14ac:dyDescent="0.2">
      <c r="A24" s="472">
        <v>14</v>
      </c>
      <c r="B24" s="372" t="s">
        <v>393</v>
      </c>
      <c r="C24" s="473" t="s">
        <v>309</v>
      </c>
      <c r="D24" s="473">
        <v>420</v>
      </c>
      <c r="E24" s="474">
        <v>345</v>
      </c>
      <c r="F24" s="474">
        <f t="shared" si="6"/>
        <v>144900</v>
      </c>
      <c r="G24" s="475" t="s">
        <v>373</v>
      </c>
      <c r="H24" s="475">
        <v>350</v>
      </c>
      <c r="I24" s="476">
        <f t="shared" si="7"/>
        <v>147000</v>
      </c>
      <c r="J24" s="475" t="s">
        <v>373</v>
      </c>
      <c r="K24" s="474">
        <v>350</v>
      </c>
      <c r="L24" s="476">
        <f t="shared" si="8"/>
        <v>147000</v>
      </c>
      <c r="M24" s="475" t="s">
        <v>373</v>
      </c>
      <c r="N24" s="474">
        <v>345</v>
      </c>
      <c r="O24" s="474">
        <f t="shared" si="3"/>
        <v>144900</v>
      </c>
      <c r="P24" s="475" t="s">
        <v>373</v>
      </c>
      <c r="Q24" s="475">
        <v>360</v>
      </c>
      <c r="R24" s="474">
        <f t="shared" si="4"/>
        <v>151200</v>
      </c>
      <c r="S24" s="475"/>
      <c r="T24" s="474">
        <v>10</v>
      </c>
      <c r="U24" s="474">
        <f t="shared" si="9"/>
        <v>4200</v>
      </c>
      <c r="V24" s="475"/>
    </row>
    <row r="25" spans="1:22" s="477" customFormat="1" ht="34.5" customHeight="1" x14ac:dyDescent="0.2">
      <c r="A25" s="472">
        <v>15</v>
      </c>
      <c r="B25" s="372" t="s">
        <v>336</v>
      </c>
      <c r="C25" s="473" t="s">
        <v>337</v>
      </c>
      <c r="D25" s="473">
        <v>12000</v>
      </c>
      <c r="E25" s="474">
        <v>18</v>
      </c>
      <c r="F25" s="474">
        <f t="shared" si="6"/>
        <v>216000</v>
      </c>
      <c r="G25" s="475" t="s">
        <v>373</v>
      </c>
      <c r="H25" s="475">
        <v>20</v>
      </c>
      <c r="I25" s="476">
        <f t="shared" si="7"/>
        <v>240000</v>
      </c>
      <c r="J25" s="475" t="s">
        <v>373</v>
      </c>
      <c r="K25" s="474">
        <v>19</v>
      </c>
      <c r="L25" s="476">
        <f t="shared" si="8"/>
        <v>228000</v>
      </c>
      <c r="M25" s="475" t="s">
        <v>373</v>
      </c>
      <c r="N25" s="474">
        <v>20</v>
      </c>
      <c r="O25" s="474">
        <f t="shared" si="3"/>
        <v>240000</v>
      </c>
      <c r="P25" s="475" t="s">
        <v>373</v>
      </c>
      <c r="Q25" s="475">
        <v>21</v>
      </c>
      <c r="R25" s="474">
        <f t="shared" si="4"/>
        <v>252000</v>
      </c>
      <c r="S25" s="475"/>
      <c r="T25" s="474">
        <v>10</v>
      </c>
      <c r="U25" s="474">
        <f t="shared" si="9"/>
        <v>120000</v>
      </c>
      <c r="V25" s="475"/>
    </row>
    <row r="26" spans="1:22" s="477" customFormat="1" ht="34.5" customHeight="1" x14ac:dyDescent="0.2">
      <c r="A26" s="472">
        <v>16</v>
      </c>
      <c r="B26" s="372" t="s">
        <v>338</v>
      </c>
      <c r="C26" s="473" t="s">
        <v>309</v>
      </c>
      <c r="D26" s="473">
        <v>600</v>
      </c>
      <c r="E26" s="474">
        <v>145</v>
      </c>
      <c r="F26" s="474">
        <f t="shared" si="6"/>
        <v>87000</v>
      </c>
      <c r="G26" s="475" t="s">
        <v>373</v>
      </c>
      <c r="H26" s="475">
        <v>146</v>
      </c>
      <c r="I26" s="476">
        <f t="shared" si="7"/>
        <v>87600</v>
      </c>
      <c r="J26" s="475" t="s">
        <v>373</v>
      </c>
      <c r="K26" s="475">
        <v>160</v>
      </c>
      <c r="L26" s="476">
        <f t="shared" si="8"/>
        <v>96000</v>
      </c>
      <c r="M26" s="475" t="s">
        <v>373</v>
      </c>
      <c r="N26" s="474">
        <v>130</v>
      </c>
      <c r="O26" s="474">
        <f t="shared" si="3"/>
        <v>78000</v>
      </c>
      <c r="P26" s="475" t="s">
        <v>373</v>
      </c>
      <c r="Q26" s="475">
        <v>160</v>
      </c>
      <c r="R26" s="474">
        <f t="shared" si="4"/>
        <v>96000</v>
      </c>
      <c r="S26" s="475"/>
      <c r="T26" s="474">
        <v>10</v>
      </c>
      <c r="U26" s="474">
        <f t="shared" si="9"/>
        <v>6000</v>
      </c>
      <c r="V26" s="475"/>
    </row>
    <row r="27" spans="1:22" s="437" customFormat="1" ht="33.75" customHeight="1" thickBot="1" x14ac:dyDescent="0.25">
      <c r="A27" s="431"/>
      <c r="B27" s="432"/>
      <c r="C27" s="432" t="s">
        <v>224</v>
      </c>
      <c r="D27" s="433"/>
      <c r="E27" s="434"/>
      <c r="F27" s="445">
        <f>SUM(F11:F26)</f>
        <v>764190</v>
      </c>
      <c r="G27" s="446"/>
      <c r="H27" s="447"/>
      <c r="I27" s="445">
        <f>SUM(I11:I26)</f>
        <v>815430</v>
      </c>
      <c r="J27" s="448"/>
      <c r="K27" s="447"/>
      <c r="L27" s="445">
        <f>SUM(L11:L26)</f>
        <v>800550</v>
      </c>
      <c r="M27" s="449"/>
      <c r="N27" s="447"/>
      <c r="O27" s="445">
        <f>SUM(O11:O26)</f>
        <v>828750</v>
      </c>
      <c r="P27" s="448"/>
      <c r="Q27" s="447"/>
      <c r="R27" s="445">
        <f>SUM(R11:R26)</f>
        <v>832560</v>
      </c>
      <c r="S27" s="448"/>
      <c r="T27" s="434"/>
      <c r="U27" s="435">
        <f>SUM(U11:U11)</f>
        <v>4500</v>
      </c>
      <c r="V27" s="436"/>
    </row>
    <row r="28" spans="1:22" s="161" customFormat="1" ht="33.75" customHeight="1" thickTop="1" thickBot="1" x14ac:dyDescent="0.25">
      <c r="A28" s="181"/>
      <c r="B28" s="180"/>
      <c r="C28" s="180" t="s">
        <v>225</v>
      </c>
      <c r="D28" s="182"/>
      <c r="E28" s="398"/>
      <c r="F28" s="445">
        <f>F27*2%</f>
        <v>15283.800000000001</v>
      </c>
      <c r="G28" s="450"/>
      <c r="H28" s="451"/>
      <c r="I28" s="445">
        <f>I27*2%</f>
        <v>16308.6</v>
      </c>
      <c r="J28" s="452"/>
      <c r="K28" s="451"/>
      <c r="L28" s="445">
        <f>L27*2%</f>
        <v>16011</v>
      </c>
      <c r="M28" s="453"/>
      <c r="N28" s="451"/>
      <c r="O28" s="445">
        <f>O27*7%</f>
        <v>58012.500000000007</v>
      </c>
      <c r="P28" s="452"/>
      <c r="Q28" s="451"/>
      <c r="R28" s="445">
        <f>R27*2%</f>
        <v>16651.2</v>
      </c>
      <c r="S28" s="452"/>
      <c r="T28" s="398"/>
      <c r="U28" s="435">
        <f>U27*2%</f>
        <v>90</v>
      </c>
      <c r="V28" s="399"/>
    </row>
    <row r="29" spans="1:22" s="161" customFormat="1" ht="24.75" customHeight="1" thickTop="1" x14ac:dyDescent="0.2">
      <c r="A29" s="181"/>
      <c r="B29" s="180"/>
      <c r="C29" s="180" t="s">
        <v>226</v>
      </c>
      <c r="D29" s="182"/>
      <c r="E29" s="400"/>
      <c r="F29" s="454"/>
      <c r="G29" s="455"/>
      <c r="H29" s="456"/>
      <c r="I29" s="454"/>
      <c r="J29" s="457"/>
      <c r="K29" s="456"/>
      <c r="L29" s="454"/>
      <c r="M29" s="458"/>
      <c r="N29" s="456"/>
      <c r="O29" s="454"/>
      <c r="P29" s="457"/>
      <c r="Q29" s="456"/>
      <c r="R29" s="454"/>
      <c r="S29" s="457"/>
      <c r="T29" s="400"/>
      <c r="U29" s="396"/>
      <c r="V29" s="401"/>
    </row>
    <row r="30" spans="1:22" s="161" customFormat="1" ht="24.75" customHeight="1" thickBot="1" x14ac:dyDescent="0.25">
      <c r="A30" s="181"/>
      <c r="B30" s="180"/>
      <c r="C30" s="180" t="s">
        <v>227</v>
      </c>
      <c r="D30" s="182"/>
      <c r="E30" s="402"/>
      <c r="F30" s="459"/>
      <c r="G30" s="460"/>
      <c r="H30" s="461"/>
      <c r="I30" s="459"/>
      <c r="J30" s="462"/>
      <c r="K30" s="461"/>
      <c r="L30" s="459"/>
      <c r="M30" s="463"/>
      <c r="N30" s="461"/>
      <c r="O30" s="459"/>
      <c r="P30" s="462"/>
      <c r="Q30" s="461"/>
      <c r="R30" s="459"/>
      <c r="S30" s="462"/>
      <c r="T30" s="402"/>
      <c r="U30" s="397"/>
      <c r="V30" s="403"/>
    </row>
    <row r="31" spans="1:22" s="161" customFormat="1" ht="33.75" customHeight="1" thickBot="1" x14ac:dyDescent="0.25">
      <c r="A31" s="181"/>
      <c r="B31" s="180"/>
      <c r="C31" s="180" t="s">
        <v>228</v>
      </c>
      <c r="D31" s="183"/>
      <c r="E31" s="404"/>
      <c r="F31" s="445">
        <f>F27-F28</f>
        <v>748906.2</v>
      </c>
      <c r="G31" s="464"/>
      <c r="H31" s="465"/>
      <c r="I31" s="445">
        <f>I27-I28</f>
        <v>799121.4</v>
      </c>
      <c r="J31" s="466"/>
      <c r="K31" s="467"/>
      <c r="L31" s="445">
        <f>L27-L28</f>
        <v>784539</v>
      </c>
      <c r="M31" s="466"/>
      <c r="N31" s="465"/>
      <c r="O31" s="445">
        <f>O27-O28</f>
        <v>770737.5</v>
      </c>
      <c r="P31" s="464"/>
      <c r="Q31" s="465"/>
      <c r="R31" s="445">
        <f>R27-R28</f>
        <v>815908.8</v>
      </c>
      <c r="S31" s="464"/>
      <c r="T31" s="404"/>
      <c r="U31" s="435">
        <f>U27-U28</f>
        <v>4410</v>
      </c>
      <c r="V31" s="405"/>
    </row>
    <row r="32" spans="1:22" s="437" customFormat="1" ht="33.75" customHeight="1" thickTop="1" thickBot="1" x14ac:dyDescent="0.25">
      <c r="A32" s="431"/>
      <c r="B32" s="438"/>
      <c r="C32" s="438" t="s">
        <v>229</v>
      </c>
      <c r="D32" s="439"/>
      <c r="E32" s="440"/>
      <c r="F32" s="468">
        <f>F27</f>
        <v>764190</v>
      </c>
      <c r="G32" s="469"/>
      <c r="H32" s="470"/>
      <c r="I32" s="468">
        <f>I27</f>
        <v>815430</v>
      </c>
      <c r="J32" s="471"/>
      <c r="K32" s="470"/>
      <c r="L32" s="468">
        <f>L27</f>
        <v>800550</v>
      </c>
      <c r="M32" s="471"/>
      <c r="N32" s="470"/>
      <c r="O32" s="468">
        <f>O27</f>
        <v>828750</v>
      </c>
      <c r="P32" s="469"/>
      <c r="Q32" s="470"/>
      <c r="R32" s="468">
        <f>R27</f>
        <v>832560</v>
      </c>
      <c r="S32" s="469"/>
      <c r="T32" s="440"/>
      <c r="U32" s="441">
        <f>U27</f>
        <v>4500</v>
      </c>
      <c r="V32" s="442"/>
    </row>
    <row r="33" spans="1:22" s="161" customFormat="1" ht="15.75" thickTop="1" x14ac:dyDescent="0.2">
      <c r="A33" s="184"/>
      <c r="B33" s="185"/>
      <c r="C33" s="185" t="s">
        <v>230</v>
      </c>
      <c r="D33" s="186"/>
      <c r="E33" s="187"/>
      <c r="F33" s="369"/>
      <c r="G33" s="188"/>
      <c r="H33" s="412"/>
      <c r="I33" s="190"/>
      <c r="J33" s="191"/>
      <c r="K33" s="189"/>
      <c r="L33" s="382"/>
      <c r="M33" s="191"/>
      <c r="N33" s="187"/>
      <c r="O33" s="192"/>
      <c r="P33" s="193"/>
      <c r="Q33" s="187"/>
      <c r="R33" s="192"/>
      <c r="S33" s="193"/>
      <c r="T33" s="187"/>
      <c r="U33" s="192"/>
      <c r="V33" s="193"/>
    </row>
    <row r="34" spans="1:22" s="161" customFormat="1" ht="18" customHeight="1" x14ac:dyDescent="0.2">
      <c r="A34" s="708" t="s">
        <v>231</v>
      </c>
      <c r="B34" s="180"/>
      <c r="C34" s="180" t="s">
        <v>232</v>
      </c>
      <c r="D34" s="183"/>
      <c r="E34" s="655"/>
      <c r="F34" s="656"/>
      <c r="G34" s="657"/>
      <c r="H34" s="655"/>
      <c r="I34" s="656"/>
      <c r="J34" s="657"/>
      <c r="K34" s="655"/>
      <c r="L34" s="656"/>
      <c r="M34" s="657"/>
      <c r="N34" s="655"/>
      <c r="O34" s="656"/>
      <c r="P34" s="657"/>
      <c r="Q34" s="655"/>
      <c r="R34" s="656"/>
      <c r="S34" s="657"/>
      <c r="T34" s="655"/>
      <c r="U34" s="656"/>
      <c r="V34" s="657"/>
    </row>
    <row r="35" spans="1:22" s="161" customFormat="1" ht="18" customHeight="1" x14ac:dyDescent="0.2">
      <c r="A35" s="708"/>
      <c r="B35" s="180"/>
      <c r="C35" s="180" t="s">
        <v>233</v>
      </c>
      <c r="D35" s="183"/>
      <c r="E35" s="676"/>
      <c r="F35" s="677"/>
      <c r="G35" s="678"/>
      <c r="H35" s="658"/>
      <c r="I35" s="556"/>
      <c r="J35" s="659"/>
      <c r="K35" s="658"/>
      <c r="L35" s="556"/>
      <c r="M35" s="659"/>
      <c r="N35" s="658"/>
      <c r="O35" s="556"/>
      <c r="P35" s="659"/>
      <c r="Q35" s="658"/>
      <c r="R35" s="556"/>
      <c r="S35" s="659"/>
      <c r="T35" s="658"/>
      <c r="U35" s="556"/>
      <c r="V35" s="659"/>
    </row>
    <row r="36" spans="1:22" s="161" customFormat="1" ht="18" customHeight="1" x14ac:dyDescent="0.2">
      <c r="A36" s="708"/>
      <c r="B36" s="180"/>
      <c r="C36" s="180"/>
      <c r="D36" s="183"/>
      <c r="E36" s="676"/>
      <c r="F36" s="677"/>
      <c r="G36" s="678"/>
      <c r="H36" s="658"/>
      <c r="I36" s="556"/>
      <c r="J36" s="659"/>
      <c r="K36" s="658"/>
      <c r="L36" s="556"/>
      <c r="M36" s="659"/>
      <c r="N36" s="658"/>
      <c r="O36" s="556"/>
      <c r="P36" s="659"/>
      <c r="Q36" s="658"/>
      <c r="R36" s="556"/>
      <c r="S36" s="659"/>
      <c r="T36" s="658"/>
      <c r="U36" s="556"/>
      <c r="V36" s="659"/>
    </row>
    <row r="37" spans="1:22" s="161" customFormat="1" ht="18" customHeight="1" x14ac:dyDescent="0.2">
      <c r="A37" s="194"/>
      <c r="B37" s="185"/>
      <c r="C37" s="185" t="s">
        <v>234</v>
      </c>
      <c r="D37" s="186"/>
      <c r="E37" s="195"/>
      <c r="F37" s="370"/>
      <c r="G37" s="196"/>
      <c r="H37" s="413"/>
      <c r="I37" s="198"/>
      <c r="J37" s="198"/>
      <c r="K37" s="197"/>
      <c r="L37" s="383"/>
      <c r="M37" s="198"/>
      <c r="N37" s="197"/>
      <c r="O37" s="198"/>
      <c r="P37" s="199"/>
      <c r="Q37" s="197"/>
      <c r="R37" s="198"/>
      <c r="S37" s="199"/>
      <c r="T37" s="197"/>
      <c r="U37" s="198"/>
      <c r="V37" s="199"/>
    </row>
    <row r="38" spans="1:22" s="161" customFormat="1" ht="18" customHeight="1" x14ac:dyDescent="0.2">
      <c r="A38" s="708" t="s">
        <v>235</v>
      </c>
      <c r="B38" s="180"/>
      <c r="C38" s="180" t="s">
        <v>236</v>
      </c>
      <c r="D38" s="183"/>
      <c r="E38" s="660" t="s">
        <v>237</v>
      </c>
      <c r="F38" s="661"/>
      <c r="G38" s="662"/>
      <c r="H38" s="660" t="s">
        <v>237</v>
      </c>
      <c r="I38" s="661"/>
      <c r="J38" s="662"/>
      <c r="K38" s="660" t="s">
        <v>237</v>
      </c>
      <c r="L38" s="661"/>
      <c r="M38" s="662"/>
      <c r="N38" s="660" t="s">
        <v>237</v>
      </c>
      <c r="O38" s="661"/>
      <c r="P38" s="662"/>
      <c r="Q38" s="660" t="s">
        <v>237</v>
      </c>
      <c r="R38" s="661"/>
      <c r="S38" s="662"/>
      <c r="T38" s="660" t="s">
        <v>237</v>
      </c>
      <c r="U38" s="661"/>
      <c r="V38" s="662"/>
    </row>
    <row r="39" spans="1:22" s="161" customFormat="1" ht="18" customHeight="1" thickBot="1" x14ac:dyDescent="0.25">
      <c r="A39" s="709"/>
      <c r="B39" s="200"/>
      <c r="C39" s="200" t="s">
        <v>238</v>
      </c>
      <c r="D39" s="201"/>
      <c r="E39" s="687"/>
      <c r="F39" s="688"/>
      <c r="G39" s="689"/>
      <c r="H39" s="663"/>
      <c r="I39" s="558"/>
      <c r="J39" s="664"/>
      <c r="K39" s="663"/>
      <c r="L39" s="558"/>
      <c r="M39" s="664"/>
      <c r="N39" s="663"/>
      <c r="O39" s="558"/>
      <c r="P39" s="664"/>
      <c r="Q39" s="663"/>
      <c r="R39" s="558"/>
      <c r="S39" s="664"/>
      <c r="T39" s="663"/>
      <c r="U39" s="558"/>
      <c r="V39" s="664"/>
    </row>
    <row r="40" spans="1:22" s="161" customFormat="1" ht="15.75" thickBot="1" x14ac:dyDescent="0.25">
      <c r="A40" s="159"/>
      <c r="B40" s="166"/>
      <c r="C40" s="166"/>
      <c r="D40" s="166"/>
      <c r="E40" s="166"/>
      <c r="F40" s="365"/>
      <c r="G40" s="202"/>
      <c r="H40" s="371"/>
      <c r="I40" s="203"/>
      <c r="J40" s="203"/>
      <c r="K40" s="203"/>
      <c r="L40" s="371"/>
      <c r="M40" s="203"/>
      <c r="N40" s="203"/>
      <c r="O40" s="203"/>
      <c r="P40" s="204"/>
      <c r="Q40" s="203"/>
      <c r="R40" s="203"/>
      <c r="S40" s="204"/>
      <c r="T40" s="203"/>
      <c r="U40" s="203"/>
      <c r="V40" s="204"/>
    </row>
    <row r="41" spans="1:22" s="161" customFormat="1" ht="24.75" customHeight="1" thickBot="1" x14ac:dyDescent="0.25">
      <c r="A41" s="153" t="s">
        <v>239</v>
      </c>
      <c r="B41" s="154"/>
      <c r="C41" s="679" t="str">
        <f>E6</f>
        <v xml:space="preserve">New Kunduz Tolo Company </v>
      </c>
      <c r="D41" s="680"/>
      <c r="E41" s="680"/>
      <c r="F41" s="680"/>
      <c r="G41" s="680"/>
      <c r="H41" s="680"/>
      <c r="I41" s="680"/>
      <c r="J41" s="680"/>
      <c r="K41" s="680"/>
      <c r="L41" s="680"/>
      <c r="M41" s="680"/>
      <c r="N41" s="680"/>
      <c r="O41" s="680"/>
      <c r="P41" s="680"/>
      <c r="Q41" s="680"/>
      <c r="R41" s="680"/>
      <c r="S41" s="680"/>
      <c r="T41" s="680"/>
      <c r="U41" s="680"/>
      <c r="V41" s="681"/>
    </row>
    <row r="42" spans="1:22" s="161" customFormat="1" ht="18" customHeight="1" x14ac:dyDescent="0.2">
      <c r="A42" s="674" t="s">
        <v>240</v>
      </c>
      <c r="B42" s="675"/>
      <c r="C42" s="675"/>
      <c r="D42" s="675"/>
      <c r="E42" s="675"/>
      <c r="F42" s="675"/>
      <c r="G42" s="675"/>
      <c r="H42" s="675"/>
      <c r="I42" s="675"/>
      <c r="J42" s="675"/>
      <c r="K42" s="675"/>
      <c r="L42" s="675"/>
      <c r="M42" s="675"/>
      <c r="N42" s="675"/>
      <c r="O42" s="675"/>
      <c r="P42" s="675"/>
    </row>
    <row r="43" spans="1:22" s="359" customFormat="1" ht="33" customHeight="1" x14ac:dyDescent="0.2">
      <c r="A43" s="682" t="s">
        <v>401</v>
      </c>
      <c r="B43" s="683"/>
      <c r="C43" s="683"/>
      <c r="D43" s="683"/>
      <c r="E43" s="683"/>
      <c r="F43" s="683"/>
      <c r="G43" s="683"/>
      <c r="H43" s="683"/>
      <c r="I43" s="683"/>
      <c r="J43" s="683"/>
      <c r="K43" s="683"/>
      <c r="L43" s="683"/>
      <c r="M43" s="683"/>
      <c r="N43" s="683"/>
      <c r="O43" s="683"/>
      <c r="P43" s="683"/>
      <c r="Q43" s="683"/>
      <c r="R43" s="683"/>
      <c r="S43" s="683"/>
      <c r="T43" s="683"/>
      <c r="U43" s="683"/>
      <c r="V43" s="684"/>
    </row>
    <row r="44" spans="1:22" s="161" customFormat="1" ht="15.75" thickBot="1" x14ac:dyDescent="0.25">
      <c r="A44" s="425" t="s">
        <v>241</v>
      </c>
      <c r="B44" s="426"/>
      <c r="C44" s="425" t="s">
        <v>241</v>
      </c>
      <c r="D44" s="426"/>
      <c r="E44" s="426"/>
      <c r="F44" s="427"/>
      <c r="G44" s="428"/>
      <c r="H44" s="429" t="s">
        <v>241</v>
      </c>
      <c r="I44" s="426"/>
      <c r="J44" s="426"/>
      <c r="K44" s="426"/>
      <c r="L44" s="430"/>
      <c r="M44" s="426" t="s">
        <v>242</v>
      </c>
      <c r="N44" s="426"/>
      <c r="O44" s="426"/>
      <c r="P44" s="428"/>
    </row>
    <row r="45" spans="1:22" s="161" customFormat="1" ht="22.5" customHeight="1" x14ac:dyDescent="0.2">
      <c r="A45" s="205" t="s">
        <v>155</v>
      </c>
      <c r="B45" s="275" t="s">
        <v>375</v>
      </c>
      <c r="C45" s="205" t="s">
        <v>155</v>
      </c>
      <c r="D45" s="690"/>
      <c r="E45" s="690"/>
      <c r="F45" s="690"/>
      <c r="G45" s="691"/>
      <c r="H45" s="414" t="s">
        <v>155</v>
      </c>
      <c r="I45" s="690"/>
      <c r="J45" s="690"/>
      <c r="K45" s="690"/>
      <c r="L45" s="691"/>
      <c r="M45" s="205" t="s">
        <v>155</v>
      </c>
      <c r="N45" s="706"/>
      <c r="O45" s="706"/>
      <c r="P45" s="707"/>
    </row>
    <row r="46" spans="1:22" s="161" customFormat="1" ht="22.5" customHeight="1" x14ac:dyDescent="0.2">
      <c r="A46" s="206" t="s">
        <v>156</v>
      </c>
      <c r="B46" s="443"/>
      <c r="C46" s="206" t="s">
        <v>156</v>
      </c>
      <c r="D46" s="692"/>
      <c r="E46" s="692"/>
      <c r="F46" s="692"/>
      <c r="G46" s="693"/>
      <c r="H46" s="415" t="s">
        <v>156</v>
      </c>
      <c r="I46" s="692"/>
      <c r="J46" s="692"/>
      <c r="K46" s="692"/>
      <c r="L46" s="693"/>
      <c r="M46" s="206" t="s">
        <v>156</v>
      </c>
      <c r="N46" s="702"/>
      <c r="O46" s="702"/>
      <c r="P46" s="703"/>
    </row>
    <row r="47" spans="1:22" s="157" customFormat="1" ht="22.5" customHeight="1" x14ac:dyDescent="0.2">
      <c r="A47" s="418" t="s">
        <v>186</v>
      </c>
      <c r="B47" s="444"/>
      <c r="C47" s="395" t="s">
        <v>186</v>
      </c>
      <c r="D47" s="685"/>
      <c r="E47" s="685"/>
      <c r="F47" s="685"/>
      <c r="G47" s="686"/>
      <c r="H47" s="424" t="s">
        <v>186</v>
      </c>
      <c r="I47" s="685"/>
      <c r="J47" s="685"/>
      <c r="K47" s="685"/>
      <c r="L47" s="686"/>
      <c r="M47" s="418" t="s">
        <v>186</v>
      </c>
      <c r="N47" s="704"/>
      <c r="O47" s="704"/>
      <c r="P47" s="705"/>
    </row>
    <row r="48" spans="1:22" s="161" customFormat="1" ht="15.75" thickBot="1" x14ac:dyDescent="0.25">
      <c r="A48" s="207" t="s">
        <v>243</v>
      </c>
      <c r="B48" s="168"/>
      <c r="C48" s="207" t="s">
        <v>243</v>
      </c>
      <c r="D48" s="534"/>
      <c r="E48" s="534"/>
      <c r="F48" s="534"/>
      <c r="G48" s="535"/>
      <c r="H48" s="416" t="s">
        <v>243</v>
      </c>
      <c r="I48" s="534"/>
      <c r="J48" s="534"/>
      <c r="K48" s="534"/>
      <c r="L48" s="535"/>
      <c r="M48" s="207" t="s">
        <v>243</v>
      </c>
      <c r="N48" s="694"/>
      <c r="O48" s="694"/>
      <c r="P48" s="695"/>
    </row>
    <row r="49" spans="1:16" s="210" customFormat="1" ht="7.5" customHeight="1" x14ac:dyDescent="0.2">
      <c r="A49" s="159"/>
      <c r="B49" s="148"/>
      <c r="C49" s="159"/>
      <c r="D49" s="159"/>
      <c r="E49" s="203"/>
      <c r="F49" s="371"/>
      <c r="G49" s="202"/>
      <c r="H49" s="417"/>
      <c r="I49" s="208"/>
      <c r="J49" s="148"/>
      <c r="K49" s="209"/>
      <c r="L49" s="371"/>
      <c r="M49" s="203"/>
      <c r="N49" s="148"/>
      <c r="O49" s="148"/>
      <c r="P49" s="148"/>
    </row>
    <row r="50" spans="1:16" s="161" customFormat="1" ht="24.95" customHeight="1" x14ac:dyDescent="0.2">
      <c r="A50" s="148"/>
      <c r="B50" s="148"/>
      <c r="C50" s="148"/>
      <c r="D50" s="148"/>
      <c r="E50" s="211"/>
      <c r="F50" s="365"/>
      <c r="G50" s="211"/>
      <c r="H50" s="411"/>
      <c r="I50" s="148"/>
      <c r="J50" s="148"/>
      <c r="K50" s="148"/>
      <c r="L50" s="381"/>
      <c r="M50" s="148"/>
      <c r="N50" s="148"/>
      <c r="O50" s="148"/>
      <c r="P50" s="148"/>
    </row>
    <row r="51" spans="1:16" ht="18" x14ac:dyDescent="0.2">
      <c r="M51" s="474">
        <v>118</v>
      </c>
    </row>
    <row r="52" spans="1:16" ht="18" x14ac:dyDescent="0.2">
      <c r="M52" s="474">
        <v>107</v>
      </c>
    </row>
    <row r="53" spans="1:16" ht="18" x14ac:dyDescent="0.2">
      <c r="M53" s="474">
        <v>50</v>
      </c>
    </row>
    <row r="54" spans="1:16" ht="18" x14ac:dyDescent="0.2">
      <c r="M54" s="474">
        <v>90</v>
      </c>
      <c r="O54" s="474">
        <v>140</v>
      </c>
      <c r="P54" s="474">
        <f>O54*B54</f>
        <v>0</v>
      </c>
    </row>
    <row r="55" spans="1:16" ht="18" x14ac:dyDescent="0.2">
      <c r="M55" s="474">
        <v>60</v>
      </c>
      <c r="O55" s="474">
        <v>120</v>
      </c>
      <c r="P55" s="474">
        <f t="shared" ref="P55:P69" si="10">O55*B55</f>
        <v>0</v>
      </c>
    </row>
    <row r="56" spans="1:16" ht="18" x14ac:dyDescent="0.2">
      <c r="M56" s="474">
        <v>330</v>
      </c>
      <c r="O56" s="474">
        <v>60</v>
      </c>
      <c r="P56" s="474">
        <f t="shared" si="10"/>
        <v>0</v>
      </c>
    </row>
    <row r="57" spans="1:16" ht="18" x14ac:dyDescent="0.2">
      <c r="M57" s="474">
        <v>41</v>
      </c>
      <c r="O57" s="474">
        <v>95</v>
      </c>
      <c r="P57" s="474">
        <f t="shared" si="10"/>
        <v>0</v>
      </c>
    </row>
    <row r="58" spans="1:16" ht="18" x14ac:dyDescent="0.2">
      <c r="M58" s="474">
        <v>50</v>
      </c>
      <c r="O58" s="474">
        <v>62</v>
      </c>
      <c r="P58" s="474">
        <f t="shared" si="10"/>
        <v>0</v>
      </c>
    </row>
    <row r="59" spans="1:16" ht="18" x14ac:dyDescent="0.2">
      <c r="M59" s="474">
        <v>89</v>
      </c>
      <c r="O59" s="474">
        <v>340</v>
      </c>
      <c r="P59" s="474">
        <f t="shared" si="10"/>
        <v>0</v>
      </c>
    </row>
    <row r="60" spans="1:16" ht="18" x14ac:dyDescent="0.2">
      <c r="M60" s="474">
        <v>113</v>
      </c>
      <c r="O60" s="474">
        <v>47</v>
      </c>
      <c r="P60" s="474">
        <f t="shared" si="10"/>
        <v>0</v>
      </c>
    </row>
    <row r="61" spans="1:16" ht="18" x14ac:dyDescent="0.2">
      <c r="M61" s="474">
        <v>173</v>
      </c>
      <c r="O61" s="474">
        <v>60</v>
      </c>
      <c r="P61" s="474">
        <f t="shared" si="10"/>
        <v>0</v>
      </c>
    </row>
    <row r="62" spans="1:16" ht="18" x14ac:dyDescent="0.2">
      <c r="M62" s="474">
        <v>270</v>
      </c>
      <c r="O62" s="474">
        <v>80</v>
      </c>
      <c r="P62" s="474">
        <f t="shared" si="10"/>
        <v>0</v>
      </c>
    </row>
    <row r="63" spans="1:16" ht="18" x14ac:dyDescent="0.2">
      <c r="M63" s="474">
        <v>313</v>
      </c>
      <c r="O63" s="474">
        <v>125</v>
      </c>
      <c r="P63" s="474">
        <f t="shared" si="10"/>
        <v>0</v>
      </c>
    </row>
    <row r="64" spans="1:16" ht="18" x14ac:dyDescent="0.2">
      <c r="M64" s="474">
        <v>350</v>
      </c>
      <c r="O64" s="474">
        <v>180</v>
      </c>
      <c r="P64" s="474">
        <f t="shared" si="10"/>
        <v>0</v>
      </c>
    </row>
    <row r="65" spans="13:16" ht="18" x14ac:dyDescent="0.2">
      <c r="M65" s="474">
        <v>19</v>
      </c>
      <c r="O65" s="474">
        <v>320</v>
      </c>
      <c r="P65" s="474">
        <f t="shared" si="10"/>
        <v>0</v>
      </c>
    </row>
    <row r="66" spans="13:16" ht="18" x14ac:dyDescent="0.2">
      <c r="M66" s="474">
        <v>160</v>
      </c>
      <c r="O66" s="474">
        <v>340</v>
      </c>
      <c r="P66" s="474">
        <f t="shared" si="10"/>
        <v>0</v>
      </c>
    </row>
    <row r="67" spans="13:16" ht="18" x14ac:dyDescent="0.2">
      <c r="O67" s="474">
        <v>345</v>
      </c>
      <c r="P67" s="474">
        <f t="shared" si="10"/>
        <v>0</v>
      </c>
    </row>
    <row r="68" spans="13:16" ht="18" x14ac:dyDescent="0.2">
      <c r="O68" s="474">
        <v>20</v>
      </c>
      <c r="P68" s="474">
        <f t="shared" si="10"/>
        <v>0</v>
      </c>
    </row>
    <row r="69" spans="13:16" ht="18" x14ac:dyDescent="0.2">
      <c r="O69" s="474">
        <v>130</v>
      </c>
      <c r="P69" s="474">
        <f t="shared" si="10"/>
        <v>0</v>
      </c>
    </row>
  </sheetData>
  <mergeCells count="82">
    <mergeCell ref="A3:B3"/>
    <mergeCell ref="H3:J3"/>
    <mergeCell ref="K3:L3"/>
    <mergeCell ref="M3:P3"/>
    <mergeCell ref="E5:G5"/>
    <mergeCell ref="H5:J5"/>
    <mergeCell ref="K5:M5"/>
    <mergeCell ref="E6:G6"/>
    <mergeCell ref="H6:J6"/>
    <mergeCell ref="K6:M6"/>
    <mergeCell ref="N5:P5"/>
    <mergeCell ref="E7:G7"/>
    <mergeCell ref="H7:J7"/>
    <mergeCell ref="K7:M7"/>
    <mergeCell ref="N7:P7"/>
    <mergeCell ref="N6:P6"/>
    <mergeCell ref="E8:G8"/>
    <mergeCell ref="H8:J8"/>
    <mergeCell ref="K8:M8"/>
    <mergeCell ref="N8:P8"/>
    <mergeCell ref="E9:G9"/>
    <mergeCell ref="H9:J9"/>
    <mergeCell ref="K9:M9"/>
    <mergeCell ref="N9:P9"/>
    <mergeCell ref="D48:G48"/>
    <mergeCell ref="I48:L48"/>
    <mergeCell ref="N48:P48"/>
    <mergeCell ref="A4:B6"/>
    <mergeCell ref="I46:L46"/>
    <mergeCell ref="N46:P46"/>
    <mergeCell ref="I47:L47"/>
    <mergeCell ref="N47:P47"/>
    <mergeCell ref="I45:L45"/>
    <mergeCell ref="N45:P45"/>
    <mergeCell ref="A38:A39"/>
    <mergeCell ref="A34:A36"/>
    <mergeCell ref="E34:G34"/>
    <mergeCell ref="H34:J34"/>
    <mergeCell ref="K34:M34"/>
    <mergeCell ref="N34:P34"/>
    <mergeCell ref="A43:V43"/>
    <mergeCell ref="D47:G47"/>
    <mergeCell ref="K39:M39"/>
    <mergeCell ref="N39:P39"/>
    <mergeCell ref="H36:J36"/>
    <mergeCell ref="K36:M36"/>
    <mergeCell ref="N36:P36"/>
    <mergeCell ref="E38:G38"/>
    <mergeCell ref="H38:J38"/>
    <mergeCell ref="K38:M38"/>
    <mergeCell ref="N38:P38"/>
    <mergeCell ref="E39:G39"/>
    <mergeCell ref="H39:J39"/>
    <mergeCell ref="E36:G36"/>
    <mergeCell ref="D45:G45"/>
    <mergeCell ref="D46:G46"/>
    <mergeCell ref="A42:P42"/>
    <mergeCell ref="E35:G35"/>
    <mergeCell ref="H35:J35"/>
    <mergeCell ref="K35:M35"/>
    <mergeCell ref="N35:P35"/>
    <mergeCell ref="C41:V41"/>
    <mergeCell ref="Q5:S5"/>
    <mergeCell ref="Q6:S6"/>
    <mergeCell ref="Q7:S7"/>
    <mergeCell ref="Q8:S8"/>
    <mergeCell ref="Q9:S9"/>
    <mergeCell ref="Q34:S34"/>
    <mergeCell ref="Q35:S35"/>
    <mergeCell ref="Q36:S36"/>
    <mergeCell ref="Q38:S38"/>
    <mergeCell ref="Q39:S39"/>
    <mergeCell ref="T5:V5"/>
    <mergeCell ref="T6:V6"/>
    <mergeCell ref="T7:V7"/>
    <mergeCell ref="T8:V8"/>
    <mergeCell ref="T9:V9"/>
    <mergeCell ref="T34:V34"/>
    <mergeCell ref="T35:V35"/>
    <mergeCell ref="T36:V36"/>
    <mergeCell ref="T38:V38"/>
    <mergeCell ref="T39:V39"/>
  </mergeCells>
  <printOptions horizontalCentered="1"/>
  <pageMargins left="0.19685039370078741" right="0.19685039370078741" top="0.19685039370078741" bottom="0.39370078740157483" header="0" footer="0.19685039370078741"/>
  <pageSetup paperSize="9" scale="44" fitToHeight="0" orientation="landscape" r:id="rId1"/>
  <headerFooter alignWithMargins="0">
    <oddFooter>&amp;L&amp;"Arial,Italic"Form ID:&amp;F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19"/>
  <sheetViews>
    <sheetView zoomScale="90" zoomScaleNormal="90" workbookViewId="0">
      <selection activeCell="G2" sqref="G2"/>
    </sheetView>
  </sheetViews>
  <sheetFormatPr defaultColWidth="9.140625" defaultRowHeight="12.75" x14ac:dyDescent="0.2"/>
  <cols>
    <col min="1" max="1" width="8.7109375" style="212" customWidth="1"/>
    <col min="2" max="2" width="44" style="212" customWidth="1"/>
    <col min="3" max="3" width="11.85546875" style="212" customWidth="1"/>
    <col min="4" max="4" width="13" style="212" customWidth="1"/>
    <col min="5" max="5" width="12.5703125" style="212" customWidth="1"/>
    <col min="6" max="6" width="15.140625" style="212" customWidth="1"/>
    <col min="7" max="7" width="17.140625" style="212" customWidth="1"/>
    <col min="8" max="9" width="9.140625" style="212"/>
    <col min="10" max="10" width="9.42578125" style="212" customWidth="1"/>
    <col min="11" max="12" width="9.140625" style="212"/>
    <col min="13" max="13" width="9.5703125" style="212" bestFit="1" customWidth="1"/>
    <col min="14" max="16384" width="9.140625" style="212"/>
  </cols>
  <sheetData>
    <row r="1" spans="1:18" s="214" customFormat="1" ht="31.5" customHeight="1" x14ac:dyDescent="0.2">
      <c r="A1" s="216" t="s">
        <v>246</v>
      </c>
      <c r="B1" s="218" t="s">
        <v>391</v>
      </c>
      <c r="C1" s="217" t="s">
        <v>17</v>
      </c>
      <c r="D1" s="217" t="s">
        <v>247</v>
      </c>
      <c r="E1" s="218" t="s">
        <v>8</v>
      </c>
      <c r="F1" s="219" t="s">
        <v>248</v>
      </c>
      <c r="G1" s="220" t="s">
        <v>249</v>
      </c>
      <c r="K1" s="213"/>
      <c r="L1" s="213"/>
      <c r="M1" s="213"/>
      <c r="N1" s="213"/>
      <c r="O1" s="213"/>
      <c r="P1" s="213"/>
      <c r="Q1" s="213"/>
      <c r="R1" s="213"/>
    </row>
    <row r="2" spans="1:18" s="345" customFormat="1" ht="27" customHeight="1" x14ac:dyDescent="0.2">
      <c r="A2" s="341">
        <v>1</v>
      </c>
      <c r="B2" s="342" t="str">
        <f>PR!G17</f>
        <v>Rice برنج</v>
      </c>
      <c r="C2" s="342" t="str">
        <f>PR!H17</f>
        <v>KG</v>
      </c>
      <c r="D2" s="342">
        <v>200</v>
      </c>
      <c r="E2" s="343" t="s">
        <v>168</v>
      </c>
      <c r="F2" s="343">
        <v>110</v>
      </c>
      <c r="G2" s="344">
        <f>F2*D2</f>
        <v>22000</v>
      </c>
    </row>
    <row r="3" spans="1:18" s="345" customFormat="1" ht="27" customHeight="1" x14ac:dyDescent="0.2">
      <c r="A3" s="341">
        <v>2</v>
      </c>
      <c r="B3" s="342" t="str">
        <f>PR!G18</f>
        <v xml:space="preserve">oil روغن </v>
      </c>
      <c r="C3" s="342" t="str">
        <f>PR!H18</f>
        <v xml:space="preserve">Litter </v>
      </c>
      <c r="D3" s="342">
        <v>120</v>
      </c>
      <c r="E3" s="343" t="s">
        <v>168</v>
      </c>
      <c r="F3" s="343">
        <v>110</v>
      </c>
      <c r="G3" s="344">
        <f t="shared" ref="G3:G18" si="0">F3*D3</f>
        <v>13200</v>
      </c>
    </row>
    <row r="4" spans="1:18" s="345" customFormat="1" ht="27" customHeight="1" x14ac:dyDescent="0.2">
      <c r="A4" s="341">
        <v>3</v>
      </c>
      <c r="B4" s="342" t="str">
        <f>PR!G19</f>
        <v>Salt نمک</v>
      </c>
      <c r="C4" s="342" t="str">
        <f>PR!H19</f>
        <v>Box</v>
      </c>
      <c r="D4" s="342">
        <v>30</v>
      </c>
      <c r="E4" s="343" t="s">
        <v>168</v>
      </c>
      <c r="F4" s="343">
        <v>55</v>
      </c>
      <c r="G4" s="344">
        <f t="shared" si="0"/>
        <v>1650</v>
      </c>
    </row>
    <row r="5" spans="1:18" s="345" customFormat="1" ht="27" customHeight="1" x14ac:dyDescent="0.2">
      <c r="A5" s="341">
        <v>4</v>
      </c>
      <c r="B5" s="342" t="str">
        <f>PR!G20</f>
        <v>Tomato paste روب</v>
      </c>
      <c r="C5" s="342" t="str">
        <f>PR!H20</f>
        <v xml:space="preserve">CAN </v>
      </c>
      <c r="D5" s="342">
        <v>30</v>
      </c>
      <c r="E5" s="343" t="s">
        <v>168</v>
      </c>
      <c r="F5" s="343">
        <v>90</v>
      </c>
      <c r="G5" s="344">
        <f t="shared" si="0"/>
        <v>2700</v>
      </c>
    </row>
    <row r="6" spans="1:18" s="345" customFormat="1" ht="27" customHeight="1" x14ac:dyDescent="0.2">
      <c r="A6" s="341">
        <v>5</v>
      </c>
      <c r="B6" s="342" t="str">
        <f>PR!G21</f>
        <v xml:space="preserve">Sugar بوره </v>
      </c>
      <c r="C6" s="342" t="str">
        <f>PR!H21</f>
        <v>KG</v>
      </c>
      <c r="D6" s="342">
        <v>60</v>
      </c>
      <c r="E6" s="343" t="s">
        <v>168</v>
      </c>
      <c r="F6" s="343">
        <v>65</v>
      </c>
      <c r="G6" s="344">
        <f t="shared" si="0"/>
        <v>3900</v>
      </c>
    </row>
    <row r="7" spans="1:18" s="345" customFormat="1" ht="27" customHeight="1" x14ac:dyDescent="0.2">
      <c r="A7" s="341">
        <v>6</v>
      </c>
      <c r="B7" s="342" t="str">
        <f>PR!G22</f>
        <v xml:space="preserve">Green Tea  چای </v>
      </c>
      <c r="C7" s="342" t="str">
        <f>PR!H22</f>
        <v>KG</v>
      </c>
      <c r="D7" s="342">
        <v>10</v>
      </c>
      <c r="E7" s="343" t="s">
        <v>168</v>
      </c>
      <c r="F7" s="343">
        <v>355</v>
      </c>
      <c r="G7" s="344">
        <f t="shared" si="0"/>
        <v>3550</v>
      </c>
    </row>
    <row r="8" spans="1:18" s="345" customFormat="1" ht="27" customHeight="1" x14ac:dyDescent="0.2">
      <c r="A8" s="341">
        <v>7</v>
      </c>
      <c r="B8" s="342" t="str">
        <f>PR!G23</f>
        <v xml:space="preserve">Onion پیاز </v>
      </c>
      <c r="C8" s="342" t="str">
        <f>PR!H23</f>
        <v>KG</v>
      </c>
      <c r="D8" s="342">
        <v>100</v>
      </c>
      <c r="E8" s="343" t="s">
        <v>168</v>
      </c>
      <c r="F8" s="343">
        <v>40</v>
      </c>
      <c r="G8" s="344">
        <f t="shared" si="0"/>
        <v>4000</v>
      </c>
    </row>
    <row r="9" spans="1:18" s="345" customFormat="1" ht="27" customHeight="1" x14ac:dyDescent="0.2">
      <c r="A9" s="341">
        <v>8</v>
      </c>
      <c r="B9" s="342" t="str">
        <f>PR!G24</f>
        <v xml:space="preserve">Patato کچالو </v>
      </c>
      <c r="C9" s="342" t="str">
        <f>PR!H24</f>
        <v>KG</v>
      </c>
      <c r="D9" s="342">
        <v>220</v>
      </c>
      <c r="E9" s="343" t="s">
        <v>168</v>
      </c>
      <c r="F9" s="343">
        <v>40</v>
      </c>
      <c r="G9" s="344">
        <f t="shared" si="0"/>
        <v>8800</v>
      </c>
    </row>
    <row r="10" spans="1:18" s="345" customFormat="1" ht="27" customHeight="1" x14ac:dyDescent="0.2">
      <c r="A10" s="341">
        <v>9</v>
      </c>
      <c r="B10" s="342" t="str">
        <f>PR!G25</f>
        <v>Dish Washing liquid مایع ظرف شوی</v>
      </c>
      <c r="C10" s="342" t="str">
        <f>PR!H25</f>
        <v>Bottle</v>
      </c>
      <c r="D10" s="342">
        <v>30</v>
      </c>
      <c r="E10" s="343" t="s">
        <v>168</v>
      </c>
      <c r="F10" s="343">
        <v>85</v>
      </c>
      <c r="G10" s="344">
        <f t="shared" si="0"/>
        <v>2550</v>
      </c>
    </row>
    <row r="11" spans="1:18" s="345" customFormat="1" ht="27" customHeight="1" x14ac:dyDescent="0.2">
      <c r="A11" s="341">
        <v>10</v>
      </c>
      <c r="B11" s="342" t="str">
        <f>PR!G26</f>
        <v xml:space="preserve">Ben لوبیا </v>
      </c>
      <c r="C11" s="342" t="str">
        <f>PR!H26</f>
        <v>KG</v>
      </c>
      <c r="D11" s="342">
        <v>120</v>
      </c>
      <c r="E11" s="343" t="s">
        <v>168</v>
      </c>
      <c r="F11" s="343">
        <v>110</v>
      </c>
      <c r="G11" s="344">
        <f t="shared" si="0"/>
        <v>13200</v>
      </c>
    </row>
    <row r="12" spans="1:18" s="345" customFormat="1" ht="27" customHeight="1" x14ac:dyDescent="0.2">
      <c r="A12" s="341">
        <v>11</v>
      </c>
      <c r="B12" s="342" t="str">
        <f>PR!G27</f>
        <v xml:space="preserve">Pea نخود </v>
      </c>
      <c r="C12" s="342" t="str">
        <f>PR!H27</f>
        <v>KG</v>
      </c>
      <c r="D12" s="342">
        <v>80</v>
      </c>
      <c r="E12" s="343" t="s">
        <v>168</v>
      </c>
      <c r="F12" s="343">
        <v>160</v>
      </c>
      <c r="G12" s="344">
        <f t="shared" si="0"/>
        <v>12800</v>
      </c>
    </row>
    <row r="13" spans="1:18" s="345" customFormat="1" ht="27" customHeight="1" x14ac:dyDescent="0.2">
      <c r="A13" s="341">
        <v>12</v>
      </c>
      <c r="B13" s="342" t="str">
        <f>PR!G28</f>
        <v xml:space="preserve">Garlic سیر </v>
      </c>
      <c r="C13" s="342" t="str">
        <f>PR!H28</f>
        <v>KG</v>
      </c>
      <c r="D13" s="342">
        <v>10</v>
      </c>
      <c r="E13" s="343" t="s">
        <v>168</v>
      </c>
      <c r="F13" s="343">
        <v>300</v>
      </c>
      <c r="G13" s="344">
        <f t="shared" si="0"/>
        <v>3000</v>
      </c>
    </row>
    <row r="14" spans="1:18" s="345" customFormat="1" ht="27" customHeight="1" x14ac:dyDescent="0.2">
      <c r="A14" s="341">
        <v>13</v>
      </c>
      <c r="B14" s="342" t="str">
        <f>PR!G29</f>
        <v xml:space="preserve">Milk  شیر </v>
      </c>
      <c r="C14" s="342" t="str">
        <f>PR!H29</f>
        <v xml:space="preserve">Pack </v>
      </c>
      <c r="D14" s="342">
        <v>120</v>
      </c>
      <c r="E14" s="343" t="s">
        <v>168</v>
      </c>
      <c r="F14" s="343">
        <v>350</v>
      </c>
      <c r="G14" s="344">
        <f t="shared" si="0"/>
        <v>42000</v>
      </c>
    </row>
    <row r="15" spans="1:18" s="345" customFormat="1" ht="27" customHeight="1" x14ac:dyDescent="0.2">
      <c r="A15" s="341">
        <v>14</v>
      </c>
      <c r="B15" s="342" t="str">
        <f>PR!G30</f>
        <v xml:space="preserve">Fresh Meat گوشت تازه </v>
      </c>
      <c r="C15" s="342" t="str">
        <f>PR!H30</f>
        <v>KG</v>
      </c>
      <c r="D15" s="342">
        <v>160</v>
      </c>
      <c r="E15" s="343" t="s">
        <v>168</v>
      </c>
      <c r="F15" s="343">
        <v>340</v>
      </c>
      <c r="G15" s="344">
        <f t="shared" si="0"/>
        <v>54400</v>
      </c>
    </row>
    <row r="16" spans="1:18" s="345" customFormat="1" ht="27" customHeight="1" x14ac:dyDescent="0.2">
      <c r="A16" s="341">
        <v>15</v>
      </c>
      <c r="B16" s="342" t="str">
        <f>PR!G31</f>
        <v xml:space="preserve">Bread نان </v>
      </c>
      <c r="C16" s="342" t="str">
        <f>PR!H31</f>
        <v xml:space="preserve">Loaf </v>
      </c>
      <c r="D16" s="342">
        <v>4300</v>
      </c>
      <c r="E16" s="343" t="s">
        <v>168</v>
      </c>
      <c r="F16" s="343">
        <v>17</v>
      </c>
      <c r="G16" s="344">
        <f t="shared" si="0"/>
        <v>73100</v>
      </c>
    </row>
    <row r="17" spans="1:7" s="345" customFormat="1" ht="27" customHeight="1" x14ac:dyDescent="0.2">
      <c r="A17" s="341">
        <v>16</v>
      </c>
      <c r="B17" s="342" t="str">
        <f>PR!G32</f>
        <v xml:space="preserve">Fresh Vegitable سبزی جات تازه </v>
      </c>
      <c r="C17" s="342" t="str">
        <f>PR!H32</f>
        <v>KG</v>
      </c>
      <c r="D17" s="342">
        <v>200</v>
      </c>
      <c r="E17" s="479" t="s">
        <v>168</v>
      </c>
      <c r="F17" s="479">
        <v>45</v>
      </c>
      <c r="G17" s="344">
        <f t="shared" si="0"/>
        <v>9000</v>
      </c>
    </row>
    <row r="18" spans="1:7" s="345" customFormat="1" ht="27" customHeight="1" x14ac:dyDescent="0.2">
      <c r="A18" s="488">
        <v>17</v>
      </c>
      <c r="B18" s="342" t="s">
        <v>389</v>
      </c>
      <c r="C18" s="342" t="s">
        <v>390</v>
      </c>
      <c r="D18" s="342">
        <v>14700</v>
      </c>
      <c r="E18" s="343" t="s">
        <v>168</v>
      </c>
      <c r="F18" s="343">
        <v>12</v>
      </c>
      <c r="G18" s="343">
        <f t="shared" si="0"/>
        <v>176400</v>
      </c>
    </row>
    <row r="19" spans="1:7" s="215" customFormat="1" ht="33" customHeight="1" x14ac:dyDescent="0.2">
      <c r="E19" s="720" t="s">
        <v>380</v>
      </c>
      <c r="F19" s="720"/>
      <c r="G19" s="480">
        <f>SUM(G2:G18)</f>
        <v>446250</v>
      </c>
    </row>
  </sheetData>
  <mergeCells count="1">
    <mergeCell ref="E19:F19"/>
  </mergeCells>
  <printOptions horizontalCentered="1"/>
  <pageMargins left="0.19685039370078741" right="0.19685039370078741" top="0.19685039370078741" bottom="0.39370078740157483" header="0" footer="0.19685039370078741"/>
  <pageSetup paperSize="9" scale="83" fitToHeight="0" orientation="portrait" r:id="rId1"/>
  <headerFooter alignWithMargins="0">
    <oddFooter>&amp;L&amp;"Arial,Italic"Form ID:&amp;F&amp;R&amp;"Arial,Italic"Recommended Distribution: Finance (original), Supplier (2nd original), Procurement (copy) and Warehouse (copy)</oddFooter>
  </headerFooter>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38"/>
  <sheetViews>
    <sheetView zoomScale="145" zoomScaleNormal="145" workbookViewId="0"/>
  </sheetViews>
  <sheetFormatPr defaultColWidth="9.140625" defaultRowHeight="12.75" x14ac:dyDescent="0.2"/>
  <cols>
    <col min="1" max="1" width="53.85546875" style="226" customWidth="1"/>
    <col min="2" max="2" width="60" style="222" customWidth="1"/>
    <col min="3" max="16384" width="9.140625" style="223"/>
  </cols>
  <sheetData>
    <row r="1" spans="1:5" x14ac:dyDescent="0.2">
      <c r="A1" s="221"/>
    </row>
    <row r="3" spans="1:5" ht="12.75" customHeight="1" x14ac:dyDescent="0.2">
      <c r="A3" s="223"/>
    </row>
    <row r="4" spans="1:5" x14ac:dyDescent="0.2">
      <c r="A4" s="224"/>
    </row>
    <row r="5" spans="1:5" x14ac:dyDescent="0.2">
      <c r="A5" s="224"/>
      <c r="B5" s="225"/>
    </row>
    <row r="6" spans="1:5" x14ac:dyDescent="0.2">
      <c r="B6" s="227"/>
    </row>
    <row r="7" spans="1:5" x14ac:dyDescent="0.2">
      <c r="A7" s="228"/>
    </row>
    <row r="8" spans="1:5" x14ac:dyDescent="0.2">
      <c r="A8" s="224"/>
      <c r="B8" s="225"/>
    </row>
    <row r="9" spans="1:5" x14ac:dyDescent="0.2">
      <c r="A9" s="228"/>
      <c r="B9" s="227"/>
      <c r="E9" s="223">
        <v>8</v>
      </c>
    </row>
    <row r="10" spans="1:5" x14ac:dyDescent="0.2">
      <c r="A10" s="228"/>
      <c r="B10" s="227"/>
    </row>
    <row r="11" spans="1:5" x14ac:dyDescent="0.2">
      <c r="B11" s="227"/>
    </row>
    <row r="12" spans="1:5" x14ac:dyDescent="0.2">
      <c r="A12" s="228"/>
      <c r="B12" s="227"/>
    </row>
    <row r="13" spans="1:5" x14ac:dyDescent="0.2">
      <c r="A13" s="228"/>
    </row>
    <row r="14" spans="1:5" x14ac:dyDescent="0.2">
      <c r="A14" s="228"/>
      <c r="B14" s="227"/>
    </row>
    <row r="15" spans="1:5" x14ac:dyDescent="0.2">
      <c r="A15" s="229"/>
    </row>
    <row r="16" spans="1:5" x14ac:dyDescent="0.2">
      <c r="A16" s="224"/>
      <c r="B16" s="225"/>
    </row>
    <row r="17" spans="1:2" x14ac:dyDescent="0.2">
      <c r="A17" s="228"/>
      <c r="B17" s="227"/>
    </row>
    <row r="18" spans="1:2" x14ac:dyDescent="0.2">
      <c r="A18" s="228"/>
      <c r="B18" s="227"/>
    </row>
    <row r="19" spans="1:2" x14ac:dyDescent="0.2">
      <c r="A19" s="228"/>
    </row>
    <row r="20" spans="1:2" x14ac:dyDescent="0.2">
      <c r="A20" s="224"/>
      <c r="B20" s="225"/>
    </row>
    <row r="21" spans="1:2" x14ac:dyDescent="0.2">
      <c r="A21" s="228"/>
      <c r="B21" s="227"/>
    </row>
    <row r="22" spans="1:2" x14ac:dyDescent="0.2">
      <c r="A22" s="228"/>
      <c r="B22" s="227"/>
    </row>
    <row r="23" spans="1:2" x14ac:dyDescent="0.2">
      <c r="A23" s="228"/>
      <c r="B23" s="227"/>
    </row>
    <row r="24" spans="1:2" x14ac:dyDescent="0.2">
      <c r="A24" s="228"/>
      <c r="B24" s="227"/>
    </row>
    <row r="25" spans="1:2" x14ac:dyDescent="0.2">
      <c r="A25" s="228"/>
    </row>
    <row r="26" spans="1:2" x14ac:dyDescent="0.2">
      <c r="A26" s="224"/>
      <c r="B26" s="225"/>
    </row>
    <row r="27" spans="1:2" x14ac:dyDescent="0.2">
      <c r="A27" s="228"/>
      <c r="B27" s="227"/>
    </row>
    <row r="28" spans="1:2" x14ac:dyDescent="0.2">
      <c r="A28" s="228"/>
    </row>
    <row r="29" spans="1:2" x14ac:dyDescent="0.2">
      <c r="A29" s="224"/>
      <c r="B29" s="225"/>
    </row>
    <row r="30" spans="1:2" x14ac:dyDescent="0.2">
      <c r="A30" s="228"/>
      <c r="B30" s="227"/>
    </row>
    <row r="31" spans="1:2" x14ac:dyDescent="0.2">
      <c r="A31" s="228"/>
      <c r="B31" s="227"/>
    </row>
    <row r="32" spans="1:2" x14ac:dyDescent="0.2">
      <c r="A32" s="228"/>
      <c r="B32" s="227"/>
    </row>
    <row r="33" spans="1:2" x14ac:dyDescent="0.2">
      <c r="A33" s="228"/>
      <c r="B33" s="227"/>
    </row>
    <row r="34" spans="1:2" x14ac:dyDescent="0.2">
      <c r="A34" s="228"/>
    </row>
    <row r="35" spans="1:2" x14ac:dyDescent="0.2">
      <c r="A35" s="224"/>
      <c r="B35" s="225"/>
    </row>
    <row r="36" spans="1:2" x14ac:dyDescent="0.2">
      <c r="A36" s="228"/>
      <c r="B36" s="227"/>
    </row>
    <row r="37" spans="1:2" x14ac:dyDescent="0.2">
      <c r="A37" s="228"/>
      <c r="B37" s="227"/>
    </row>
    <row r="38" spans="1:2" x14ac:dyDescent="0.2">
      <c r="A38" s="228"/>
      <c r="B38" s="227"/>
    </row>
  </sheetData>
  <pageMargins left="0.75" right="0.75" top="1" bottom="1" header="0.5" footer="0.5"/>
  <pageSetup paperSize="9" scale="6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N41"/>
  <sheetViews>
    <sheetView view="pageBreakPreview" zoomScaleNormal="100" zoomScaleSheetLayoutView="100" workbookViewId="0">
      <selection activeCell="H10" sqref="H10"/>
    </sheetView>
  </sheetViews>
  <sheetFormatPr defaultColWidth="9.140625" defaultRowHeight="20.100000000000001" customHeight="1" x14ac:dyDescent="0.2"/>
  <cols>
    <col min="1" max="1" width="5.7109375" style="116" customWidth="1"/>
    <col min="2" max="3" width="9.140625" style="116"/>
    <col min="4" max="4" width="33.42578125" style="116" customWidth="1"/>
    <col min="5" max="5" width="12.5703125" style="116" customWidth="1"/>
    <col min="6" max="6" width="13.42578125" style="116" customWidth="1"/>
    <col min="7" max="8" width="14" style="116" bestFit="1" customWidth="1"/>
    <col min="9" max="9" width="12.5703125" style="116" customWidth="1"/>
    <col min="10" max="10" width="10.7109375" style="116" customWidth="1"/>
    <col min="11" max="11" width="11.7109375" style="116" customWidth="1"/>
    <col min="12" max="12" width="20.7109375" style="261" customWidth="1"/>
    <col min="13" max="16384" width="9.140625" style="116"/>
  </cols>
  <sheetData>
    <row r="1" spans="1:12" ht="18.75" customHeight="1" x14ac:dyDescent="0.25">
      <c r="A1" s="115" t="s">
        <v>160</v>
      </c>
    </row>
    <row r="2" spans="1:12" ht="17.25" customHeight="1" x14ac:dyDescent="0.2">
      <c r="C2" s="117"/>
      <c r="D2" s="117"/>
      <c r="E2" s="117"/>
      <c r="F2" s="117"/>
      <c r="G2" s="117"/>
    </row>
    <row r="3" spans="1:12" ht="23.25" customHeight="1" x14ac:dyDescent="0.2">
      <c r="A3" s="725" t="s">
        <v>161</v>
      </c>
      <c r="B3" s="726"/>
      <c r="C3" s="727" t="s">
        <v>374</v>
      </c>
      <c r="D3" s="727"/>
      <c r="E3" s="727"/>
      <c r="F3" s="118" t="s">
        <v>162</v>
      </c>
      <c r="G3" s="728"/>
      <c r="H3" s="729"/>
      <c r="I3" s="730" t="s">
        <v>163</v>
      </c>
      <c r="J3" s="731"/>
      <c r="K3" s="721"/>
      <c r="L3" s="722"/>
    </row>
    <row r="4" spans="1:12" ht="25.5" customHeight="1" x14ac:dyDescent="0.2">
      <c r="A4" s="725" t="s">
        <v>164</v>
      </c>
      <c r="B4" s="726"/>
      <c r="C4" s="734"/>
      <c r="D4" s="735"/>
      <c r="E4" s="735"/>
      <c r="F4" s="119" t="s">
        <v>165</v>
      </c>
      <c r="G4" s="754">
        <v>42590</v>
      </c>
      <c r="H4" s="755"/>
      <c r="I4" s="737" t="s">
        <v>166</v>
      </c>
      <c r="J4" s="738"/>
      <c r="K4" s="761"/>
      <c r="L4" s="722"/>
    </row>
    <row r="5" spans="1:12" ht="24" customHeight="1" x14ac:dyDescent="0.2">
      <c r="A5" s="756" t="s">
        <v>167</v>
      </c>
      <c r="B5" s="757"/>
      <c r="C5" s="120" t="s">
        <v>168</v>
      </c>
      <c r="D5" s="732">
        <f>L26</f>
        <v>910030</v>
      </c>
      <c r="E5" s="733"/>
      <c r="F5" s="121" t="s">
        <v>169</v>
      </c>
      <c r="G5" s="734" t="s">
        <v>170</v>
      </c>
      <c r="H5" s="735"/>
      <c r="I5" s="736" t="s">
        <v>171</v>
      </c>
      <c r="J5" s="736"/>
      <c r="K5" s="723"/>
      <c r="L5" s="724"/>
    </row>
    <row r="6" spans="1:12" ht="7.5" customHeight="1" thickBot="1" x14ac:dyDescent="0.25">
      <c r="A6" s="122"/>
      <c r="B6" s="123"/>
      <c r="C6" s="124"/>
      <c r="D6" s="124"/>
      <c r="E6" s="124"/>
      <c r="F6" s="121"/>
      <c r="G6" s="125"/>
      <c r="H6" s="125"/>
      <c r="I6" s="121"/>
      <c r="J6" s="121"/>
      <c r="K6" s="126"/>
      <c r="L6" s="262"/>
    </row>
    <row r="7" spans="1:12" ht="7.5" customHeight="1" x14ac:dyDescent="0.2">
      <c r="D7" s="762" t="s">
        <v>172</v>
      </c>
      <c r="E7" s="763"/>
      <c r="F7" s="763"/>
      <c r="G7" s="763"/>
      <c r="H7" s="763"/>
      <c r="I7" s="763"/>
      <c r="J7" s="763"/>
      <c r="K7" s="764"/>
    </row>
    <row r="8" spans="1:12" ht="15" customHeight="1" thickBot="1" x14ac:dyDescent="0.25">
      <c r="A8" s="127" t="s">
        <v>173</v>
      </c>
      <c r="D8" s="765"/>
      <c r="E8" s="766"/>
      <c r="F8" s="766"/>
      <c r="G8" s="766"/>
      <c r="H8" s="766"/>
      <c r="I8" s="766"/>
      <c r="J8" s="766"/>
      <c r="K8" s="767"/>
    </row>
    <row r="9" spans="1:12" s="128" customFormat="1" ht="35.25" customHeight="1" x14ac:dyDescent="0.2">
      <c r="A9" s="338"/>
      <c r="B9" s="758" t="s">
        <v>174</v>
      </c>
      <c r="C9" s="759"/>
      <c r="D9" s="760"/>
      <c r="E9" s="339" t="s">
        <v>175</v>
      </c>
      <c r="F9" s="339" t="s">
        <v>176</v>
      </c>
      <c r="G9" s="339" t="s">
        <v>177</v>
      </c>
      <c r="H9" s="339" t="s">
        <v>178</v>
      </c>
      <c r="I9" s="339" t="s">
        <v>179</v>
      </c>
      <c r="J9" s="339" t="s">
        <v>180</v>
      </c>
      <c r="K9" s="339" t="s">
        <v>181</v>
      </c>
      <c r="L9" s="340" t="s">
        <v>182</v>
      </c>
    </row>
    <row r="10" spans="1:12" s="352" customFormat="1" ht="30" customHeight="1" x14ac:dyDescent="0.2">
      <c r="A10" s="349">
        <v>1</v>
      </c>
      <c r="B10" s="741" t="str">
        <f>PR!G17</f>
        <v>Rice برنج</v>
      </c>
      <c r="C10" s="742" t="s">
        <v>372</v>
      </c>
      <c r="D10" s="743" t="s">
        <v>372</v>
      </c>
      <c r="E10" s="394">
        <v>5094</v>
      </c>
      <c r="F10" s="394" t="s">
        <v>339</v>
      </c>
      <c r="G10" s="394" t="s">
        <v>329</v>
      </c>
      <c r="H10" s="394">
        <v>82601580</v>
      </c>
      <c r="I10" s="256">
        <v>211154</v>
      </c>
      <c r="J10" s="410"/>
      <c r="K10" s="350"/>
      <c r="L10" s="351">
        <v>84000</v>
      </c>
    </row>
    <row r="11" spans="1:12" s="352" customFormat="1" ht="30" customHeight="1" x14ac:dyDescent="0.2">
      <c r="A11" s="349">
        <v>2</v>
      </c>
      <c r="B11" s="741" t="str">
        <f>PR!G18</f>
        <v xml:space="preserve">oil روغن </v>
      </c>
      <c r="C11" s="742" t="s">
        <v>372</v>
      </c>
      <c r="D11" s="743" t="s">
        <v>372</v>
      </c>
      <c r="E11" s="394">
        <v>5094</v>
      </c>
      <c r="F11" s="394" t="s">
        <v>339</v>
      </c>
      <c r="G11" s="394" t="s">
        <v>329</v>
      </c>
      <c r="H11" s="394">
        <v>82601580</v>
      </c>
      <c r="I11" s="256">
        <v>211154</v>
      </c>
      <c r="J11" s="410"/>
      <c r="K11" s="350"/>
      <c r="L11" s="351">
        <v>35000</v>
      </c>
    </row>
    <row r="12" spans="1:12" s="352" customFormat="1" ht="30" customHeight="1" x14ac:dyDescent="0.2">
      <c r="A12" s="349">
        <v>3</v>
      </c>
      <c r="B12" s="741" t="str">
        <f>PR!G19</f>
        <v>Salt نمک</v>
      </c>
      <c r="C12" s="742" t="s">
        <v>372</v>
      </c>
      <c r="D12" s="743" t="s">
        <v>372</v>
      </c>
      <c r="E12" s="394">
        <v>5094</v>
      </c>
      <c r="F12" s="394" t="s">
        <v>339</v>
      </c>
      <c r="G12" s="394" t="s">
        <v>329</v>
      </c>
      <c r="H12" s="394">
        <v>82601580</v>
      </c>
      <c r="I12" s="256">
        <v>211154</v>
      </c>
      <c r="J12" s="410"/>
      <c r="K12" s="350"/>
      <c r="L12" s="351">
        <v>2500</v>
      </c>
    </row>
    <row r="13" spans="1:12" s="352" customFormat="1" ht="30" customHeight="1" x14ac:dyDescent="0.2">
      <c r="A13" s="349">
        <v>4</v>
      </c>
      <c r="B13" s="741" t="str">
        <f>PR!G20</f>
        <v>Tomato paste روب</v>
      </c>
      <c r="C13" s="742" t="s">
        <v>372</v>
      </c>
      <c r="D13" s="743" t="s">
        <v>372</v>
      </c>
      <c r="E13" s="394">
        <v>5094</v>
      </c>
      <c r="F13" s="394" t="s">
        <v>339</v>
      </c>
      <c r="G13" s="394" t="s">
        <v>329</v>
      </c>
      <c r="H13" s="394">
        <v>82601580</v>
      </c>
      <c r="I13" s="256">
        <v>211154</v>
      </c>
      <c r="J13" s="410"/>
      <c r="K13" s="350"/>
      <c r="L13" s="351">
        <v>10800</v>
      </c>
    </row>
    <row r="14" spans="1:12" s="352" customFormat="1" ht="30" customHeight="1" x14ac:dyDescent="0.2">
      <c r="A14" s="349">
        <v>5</v>
      </c>
      <c r="B14" s="741" t="str">
        <f>PR!G21</f>
        <v xml:space="preserve">Sugar بوره </v>
      </c>
      <c r="C14" s="742" t="s">
        <v>372</v>
      </c>
      <c r="D14" s="743" t="s">
        <v>372</v>
      </c>
      <c r="E14" s="394">
        <v>5094</v>
      </c>
      <c r="F14" s="394" t="s">
        <v>339</v>
      </c>
      <c r="G14" s="394" t="s">
        <v>329</v>
      </c>
      <c r="H14" s="394">
        <v>82601580</v>
      </c>
      <c r="I14" s="256">
        <v>211154</v>
      </c>
      <c r="J14" s="410"/>
      <c r="K14" s="350"/>
      <c r="L14" s="351">
        <v>12600</v>
      </c>
    </row>
    <row r="15" spans="1:12" s="352" customFormat="1" ht="30" customHeight="1" x14ac:dyDescent="0.2">
      <c r="A15" s="349">
        <v>6</v>
      </c>
      <c r="B15" s="741" t="str">
        <f>PR!G22</f>
        <v xml:space="preserve">Green Tea  چای </v>
      </c>
      <c r="C15" s="742" t="s">
        <v>372</v>
      </c>
      <c r="D15" s="743" t="s">
        <v>372</v>
      </c>
      <c r="E15" s="394">
        <v>5094</v>
      </c>
      <c r="F15" s="394" t="s">
        <v>339</v>
      </c>
      <c r="G15" s="394" t="s">
        <v>329</v>
      </c>
      <c r="H15" s="394">
        <v>82601580</v>
      </c>
      <c r="I15" s="256">
        <v>211154</v>
      </c>
      <c r="J15" s="410"/>
      <c r="K15" s="350"/>
      <c r="L15" s="351">
        <v>10800</v>
      </c>
    </row>
    <row r="16" spans="1:12" s="352" customFormat="1" ht="30" customHeight="1" x14ac:dyDescent="0.2">
      <c r="A16" s="349">
        <v>7</v>
      </c>
      <c r="B16" s="741" t="str">
        <f>PR!G23</f>
        <v xml:space="preserve">Onion پیاز </v>
      </c>
      <c r="C16" s="742" t="s">
        <v>372</v>
      </c>
      <c r="D16" s="743" t="s">
        <v>372</v>
      </c>
      <c r="E16" s="394">
        <v>5094</v>
      </c>
      <c r="F16" s="394" t="s">
        <v>339</v>
      </c>
      <c r="G16" s="394" t="s">
        <v>329</v>
      </c>
      <c r="H16" s="394">
        <v>82601580</v>
      </c>
      <c r="I16" s="256">
        <v>211154</v>
      </c>
      <c r="J16" s="410"/>
      <c r="K16" s="350"/>
      <c r="L16" s="351">
        <v>12000</v>
      </c>
    </row>
    <row r="17" spans="1:14" s="352" customFormat="1" ht="30" customHeight="1" x14ac:dyDescent="0.2">
      <c r="A17" s="349">
        <v>8</v>
      </c>
      <c r="B17" s="741" t="str">
        <f>PR!G24</f>
        <v xml:space="preserve">Patato کچالو </v>
      </c>
      <c r="C17" s="742" t="s">
        <v>372</v>
      </c>
      <c r="D17" s="743" t="s">
        <v>372</v>
      </c>
      <c r="E17" s="394">
        <v>5094</v>
      </c>
      <c r="F17" s="394" t="s">
        <v>339</v>
      </c>
      <c r="G17" s="394" t="s">
        <v>329</v>
      </c>
      <c r="H17" s="394">
        <v>82601580</v>
      </c>
      <c r="I17" s="256">
        <v>211154</v>
      </c>
      <c r="J17" s="410"/>
      <c r="K17" s="350"/>
      <c r="L17" s="351">
        <v>26000</v>
      </c>
    </row>
    <row r="18" spans="1:14" s="352" customFormat="1" ht="30" customHeight="1" x14ac:dyDescent="0.2">
      <c r="A18" s="349">
        <v>9</v>
      </c>
      <c r="B18" s="741" t="str">
        <f>PR!G25</f>
        <v>Dish Washing liquid مایع ظرف شوی</v>
      </c>
      <c r="C18" s="742" t="s">
        <v>372</v>
      </c>
      <c r="D18" s="743" t="s">
        <v>372</v>
      </c>
      <c r="E18" s="394">
        <v>5094</v>
      </c>
      <c r="F18" s="394" t="s">
        <v>339</v>
      </c>
      <c r="G18" s="394" t="s">
        <v>329</v>
      </c>
      <c r="H18" s="394">
        <v>82601580</v>
      </c>
      <c r="I18" s="256">
        <v>211154</v>
      </c>
      <c r="J18" s="410"/>
      <c r="K18" s="350"/>
      <c r="L18" s="351">
        <v>6480</v>
      </c>
    </row>
    <row r="19" spans="1:14" s="352" customFormat="1" ht="30" customHeight="1" x14ac:dyDescent="0.2">
      <c r="A19" s="349">
        <v>10</v>
      </c>
      <c r="B19" s="741" t="str">
        <f>PR!G26</f>
        <v xml:space="preserve">Ben لوبیا </v>
      </c>
      <c r="C19" s="742" t="s">
        <v>372</v>
      </c>
      <c r="D19" s="743" t="s">
        <v>372</v>
      </c>
      <c r="E19" s="394">
        <v>5094</v>
      </c>
      <c r="F19" s="394" t="s">
        <v>339</v>
      </c>
      <c r="G19" s="394" t="s">
        <v>329</v>
      </c>
      <c r="H19" s="394">
        <v>82601580</v>
      </c>
      <c r="I19" s="256">
        <v>211154</v>
      </c>
      <c r="J19" s="410"/>
      <c r="K19" s="350"/>
      <c r="L19" s="351">
        <v>34650</v>
      </c>
    </row>
    <row r="20" spans="1:14" s="352" customFormat="1" ht="30" customHeight="1" x14ac:dyDescent="0.2">
      <c r="A20" s="349">
        <v>11</v>
      </c>
      <c r="B20" s="741" t="str">
        <f>PR!G27</f>
        <v xml:space="preserve">Pea نخود </v>
      </c>
      <c r="C20" s="742" t="s">
        <v>372</v>
      </c>
      <c r="D20" s="743" t="s">
        <v>372</v>
      </c>
      <c r="E20" s="394">
        <v>5094</v>
      </c>
      <c r="F20" s="394" t="s">
        <v>339</v>
      </c>
      <c r="G20" s="394" t="s">
        <v>329</v>
      </c>
      <c r="H20" s="394">
        <v>82601580</v>
      </c>
      <c r="I20" s="256">
        <v>211154</v>
      </c>
      <c r="J20" s="410"/>
      <c r="K20" s="350"/>
      <c r="L20" s="351">
        <v>30000</v>
      </c>
    </row>
    <row r="21" spans="1:14" s="352" customFormat="1" ht="30" customHeight="1" x14ac:dyDescent="0.2">
      <c r="A21" s="349">
        <v>12</v>
      </c>
      <c r="B21" s="741" t="str">
        <f>PR!G28</f>
        <v xml:space="preserve">Garlic سیر </v>
      </c>
      <c r="C21" s="742" t="s">
        <v>372</v>
      </c>
      <c r="D21" s="743" t="s">
        <v>372</v>
      </c>
      <c r="E21" s="394">
        <v>5094</v>
      </c>
      <c r="F21" s="394" t="s">
        <v>339</v>
      </c>
      <c r="G21" s="394" t="s">
        <v>329</v>
      </c>
      <c r="H21" s="394">
        <v>82601580</v>
      </c>
      <c r="I21" s="256">
        <v>211154</v>
      </c>
      <c r="J21" s="410"/>
      <c r="K21" s="350"/>
      <c r="L21" s="351">
        <v>5400</v>
      </c>
    </row>
    <row r="22" spans="1:14" s="352" customFormat="1" ht="30" customHeight="1" x14ac:dyDescent="0.2">
      <c r="A22" s="349">
        <v>13</v>
      </c>
      <c r="B22" s="741" t="str">
        <f>PR!G29</f>
        <v xml:space="preserve">Milk  شیر </v>
      </c>
      <c r="C22" s="742" t="s">
        <v>372</v>
      </c>
      <c r="D22" s="743" t="s">
        <v>372</v>
      </c>
      <c r="E22" s="394">
        <v>5094</v>
      </c>
      <c r="F22" s="394" t="s">
        <v>339</v>
      </c>
      <c r="G22" s="394" t="s">
        <v>329</v>
      </c>
      <c r="H22" s="394">
        <v>82601580</v>
      </c>
      <c r="I22" s="256">
        <v>211154</v>
      </c>
      <c r="J22" s="410"/>
      <c r="K22" s="350"/>
      <c r="L22" s="351">
        <v>108500</v>
      </c>
    </row>
    <row r="23" spans="1:14" s="352" customFormat="1" ht="30" customHeight="1" x14ac:dyDescent="0.2">
      <c r="A23" s="349">
        <v>14</v>
      </c>
      <c r="B23" s="741" t="str">
        <f>PR!G30</f>
        <v xml:space="preserve">Fresh Meat گوشت تازه </v>
      </c>
      <c r="C23" s="742" t="s">
        <v>372</v>
      </c>
      <c r="D23" s="743" t="s">
        <v>372</v>
      </c>
      <c r="E23" s="394">
        <v>5094</v>
      </c>
      <c r="F23" s="394" t="s">
        <v>339</v>
      </c>
      <c r="G23" s="394" t="s">
        <v>329</v>
      </c>
      <c r="H23" s="394">
        <v>82601580</v>
      </c>
      <c r="I23" s="256">
        <v>211154</v>
      </c>
      <c r="J23" s="410"/>
      <c r="K23" s="350"/>
      <c r="L23" s="351">
        <v>176800</v>
      </c>
    </row>
    <row r="24" spans="1:14" s="352" customFormat="1" ht="30" customHeight="1" x14ac:dyDescent="0.2">
      <c r="A24" s="349">
        <v>15</v>
      </c>
      <c r="B24" s="741" t="str">
        <f>PR!G31</f>
        <v xml:space="preserve">Bread نان </v>
      </c>
      <c r="C24" s="742" t="s">
        <v>372</v>
      </c>
      <c r="D24" s="743" t="s">
        <v>372</v>
      </c>
      <c r="E24" s="394">
        <v>5094</v>
      </c>
      <c r="F24" s="394" t="s">
        <v>339</v>
      </c>
      <c r="G24" s="394" t="s">
        <v>329</v>
      </c>
      <c r="H24" s="394">
        <v>82601580</v>
      </c>
      <c r="I24" s="256">
        <v>211154</v>
      </c>
      <c r="J24" s="410"/>
      <c r="K24" s="350"/>
      <c r="L24" s="351">
        <v>263500</v>
      </c>
    </row>
    <row r="25" spans="1:14" s="352" customFormat="1" ht="30" customHeight="1" x14ac:dyDescent="0.2">
      <c r="A25" s="349">
        <v>16</v>
      </c>
      <c r="B25" s="741" t="str">
        <f>PR!G32</f>
        <v xml:space="preserve">Fresh Vegitable سبزی جات تازه </v>
      </c>
      <c r="C25" s="742" t="s">
        <v>372</v>
      </c>
      <c r="D25" s="743" t="s">
        <v>372</v>
      </c>
      <c r="E25" s="394">
        <v>5094</v>
      </c>
      <c r="F25" s="394" t="s">
        <v>339</v>
      </c>
      <c r="G25" s="394" t="s">
        <v>329</v>
      </c>
      <c r="H25" s="394">
        <v>82601580</v>
      </c>
      <c r="I25" s="256">
        <v>211154</v>
      </c>
      <c r="J25" s="410"/>
      <c r="K25" s="350"/>
      <c r="L25" s="351">
        <v>91000</v>
      </c>
    </row>
    <row r="26" spans="1:14" ht="23.25" customHeight="1" thickBot="1" x14ac:dyDescent="0.25">
      <c r="A26" s="129" t="s">
        <v>183</v>
      </c>
      <c r="J26" s="770" t="s">
        <v>208</v>
      </c>
      <c r="K26" s="771"/>
      <c r="L26" s="478">
        <f>SUM(L10:L25)</f>
        <v>910030</v>
      </c>
    </row>
    <row r="27" spans="1:14" ht="23.25" customHeight="1" thickBot="1" x14ac:dyDescent="0.25">
      <c r="A27" s="129"/>
      <c r="J27" s="768" t="s">
        <v>378</v>
      </c>
      <c r="K27" s="769"/>
      <c r="L27" s="478">
        <f>L26*2%</f>
        <v>18200.600000000002</v>
      </c>
    </row>
    <row r="28" spans="1:14" ht="23.25" customHeight="1" thickBot="1" x14ac:dyDescent="0.25">
      <c r="A28" s="129"/>
      <c r="J28" s="768" t="s">
        <v>379</v>
      </c>
      <c r="K28" s="769"/>
      <c r="L28" s="478">
        <f>L26-L27</f>
        <v>891829.4</v>
      </c>
    </row>
    <row r="29" spans="1:14" ht="14.25" customHeight="1" x14ac:dyDescent="0.2">
      <c r="A29" s="127" t="s">
        <v>184</v>
      </c>
    </row>
    <row r="30" spans="1:14" ht="5.0999999999999996" customHeight="1" x14ac:dyDescent="0.2"/>
    <row r="31" spans="1:14" ht="16.5" customHeight="1" x14ac:dyDescent="0.2">
      <c r="A31" s="744" t="s">
        <v>185</v>
      </c>
      <c r="B31" s="744"/>
      <c r="C31" s="745"/>
      <c r="D31" s="746"/>
      <c r="E31" s="746"/>
      <c r="F31" s="729"/>
      <c r="G31" s="130" t="s">
        <v>186</v>
      </c>
      <c r="H31" s="747"/>
      <c r="I31" s="747"/>
      <c r="J31" s="747"/>
      <c r="K31" s="747"/>
      <c r="L31" s="747"/>
      <c r="M31" s="131"/>
      <c r="N31" s="132"/>
    </row>
    <row r="32" spans="1:14" ht="22.5" customHeight="1" x14ac:dyDescent="0.2">
      <c r="A32" s="744"/>
      <c r="B32" s="744"/>
      <c r="C32" s="745"/>
      <c r="D32" s="746"/>
      <c r="E32" s="746"/>
      <c r="F32" s="746"/>
      <c r="G32" s="130" t="s">
        <v>157</v>
      </c>
      <c r="H32" s="753"/>
      <c r="I32" s="753"/>
      <c r="J32" s="753"/>
      <c r="K32" s="753"/>
      <c r="L32" s="753"/>
      <c r="M32" s="131"/>
      <c r="N32" s="132"/>
    </row>
    <row r="33" spans="1:14" ht="6.75" customHeight="1" x14ac:dyDescent="0.2">
      <c r="A33" s="133"/>
      <c r="B33" s="133"/>
      <c r="C33" s="125"/>
      <c r="D33" s="125"/>
      <c r="E33" s="125"/>
      <c r="F33" s="125"/>
      <c r="G33" s="131"/>
      <c r="H33" s="134"/>
      <c r="I33" s="134"/>
      <c r="J33" s="134"/>
      <c r="K33" s="134"/>
      <c r="L33" s="263"/>
      <c r="M33" s="131"/>
      <c r="N33" s="132"/>
    </row>
    <row r="34" spans="1:14" ht="15.75" customHeight="1" x14ac:dyDescent="0.2">
      <c r="A34" s="744" t="s">
        <v>187</v>
      </c>
      <c r="B34" s="744"/>
      <c r="C34" s="745"/>
      <c r="D34" s="746"/>
      <c r="E34" s="746"/>
      <c r="F34" s="729"/>
      <c r="G34" s="130" t="s">
        <v>186</v>
      </c>
      <c r="H34" s="747"/>
      <c r="I34" s="747"/>
      <c r="J34" s="747"/>
      <c r="K34" s="747"/>
      <c r="L34" s="747"/>
      <c r="M34" s="131"/>
      <c r="N34" s="132"/>
    </row>
    <row r="35" spans="1:14" ht="18.75" customHeight="1" x14ac:dyDescent="0.2">
      <c r="A35" s="744"/>
      <c r="B35" s="744"/>
      <c r="C35" s="745"/>
      <c r="D35" s="746"/>
      <c r="E35" s="746"/>
      <c r="F35" s="746"/>
      <c r="G35" s="130" t="s">
        <v>157</v>
      </c>
      <c r="H35" s="753"/>
      <c r="I35" s="753"/>
      <c r="J35" s="753"/>
      <c r="K35" s="753"/>
      <c r="L35" s="753"/>
      <c r="M35" s="131"/>
      <c r="N35" s="132"/>
    </row>
    <row r="36" spans="1:14" s="135" customFormat="1" ht="5.25" customHeight="1" x14ac:dyDescent="0.2">
      <c r="A36" s="116"/>
      <c r="B36" s="116"/>
      <c r="C36" s="116"/>
      <c r="D36" s="116"/>
      <c r="E36" s="116"/>
      <c r="F36" s="116"/>
      <c r="G36" s="116"/>
      <c r="H36" s="116"/>
      <c r="I36" s="116"/>
      <c r="J36" s="116"/>
      <c r="K36" s="116"/>
      <c r="L36" s="261"/>
    </row>
    <row r="37" spans="1:14" ht="36" x14ac:dyDescent="0.2">
      <c r="A37" s="748" t="s">
        <v>188</v>
      </c>
      <c r="B37" s="748"/>
      <c r="D37" s="748" t="s">
        <v>189</v>
      </c>
      <c r="E37" s="748"/>
      <c r="G37" s="136" t="s">
        <v>190</v>
      </c>
      <c r="H37" s="128"/>
      <c r="I37" s="137" t="s">
        <v>191</v>
      </c>
      <c r="K37" s="749" t="s">
        <v>192</v>
      </c>
      <c r="L37" s="749"/>
    </row>
    <row r="38" spans="1:14" ht="4.5" hidden="1" customHeight="1" x14ac:dyDescent="0.2"/>
    <row r="39" spans="1:14" s="128" customFormat="1" ht="12.75" x14ac:dyDescent="0.2">
      <c r="A39" s="750" t="s">
        <v>193</v>
      </c>
      <c r="B39" s="750"/>
      <c r="C39" s="751" t="s">
        <v>194</v>
      </c>
      <c r="D39" s="752"/>
      <c r="E39" s="740"/>
      <c r="F39" s="346" t="s">
        <v>186</v>
      </c>
      <c r="G39" s="347"/>
      <c r="H39" s="346" t="s">
        <v>195</v>
      </c>
      <c r="I39" s="739"/>
      <c r="J39" s="740"/>
      <c r="K39" s="346" t="s">
        <v>186</v>
      </c>
      <c r="L39" s="264"/>
    </row>
    <row r="41" spans="1:14" ht="24" customHeight="1" x14ac:dyDescent="0.2"/>
  </sheetData>
  <mergeCells count="52">
    <mergeCell ref="J27:K27"/>
    <mergeCell ref="J28:K28"/>
    <mergeCell ref="J26:K26"/>
    <mergeCell ref="B11:D11"/>
    <mergeCell ref="B12:D12"/>
    <mergeCell ref="B13:D13"/>
    <mergeCell ref="B14:D14"/>
    <mergeCell ref="B15:D15"/>
    <mergeCell ref="H35:L35"/>
    <mergeCell ref="G4:H4"/>
    <mergeCell ref="A5:B5"/>
    <mergeCell ref="B9:D9"/>
    <mergeCell ref="K4:L4"/>
    <mergeCell ref="D7:K8"/>
    <mergeCell ref="B21:D21"/>
    <mergeCell ref="B22:D22"/>
    <mergeCell ref="B16:D16"/>
    <mergeCell ref="B17:D17"/>
    <mergeCell ref="B18:D18"/>
    <mergeCell ref="B19:D19"/>
    <mergeCell ref="B20:D20"/>
    <mergeCell ref="B23:D23"/>
    <mergeCell ref="B24:D24"/>
    <mergeCell ref="B25:D25"/>
    <mergeCell ref="I39:J39"/>
    <mergeCell ref="B10:D10"/>
    <mergeCell ref="A31:B32"/>
    <mergeCell ref="C31:F31"/>
    <mergeCell ref="H31:L31"/>
    <mergeCell ref="C32:F32"/>
    <mergeCell ref="A37:B37"/>
    <mergeCell ref="D37:E37"/>
    <mergeCell ref="K37:L37"/>
    <mergeCell ref="A34:B35"/>
    <mergeCell ref="A39:B39"/>
    <mergeCell ref="C39:E39"/>
    <mergeCell ref="H34:L34"/>
    <mergeCell ref="H32:L32"/>
    <mergeCell ref="C34:F34"/>
    <mergeCell ref="C35:F35"/>
    <mergeCell ref="K3:L3"/>
    <mergeCell ref="K5:L5"/>
    <mergeCell ref="A3:B3"/>
    <mergeCell ref="C3:E3"/>
    <mergeCell ref="G3:H3"/>
    <mergeCell ref="I3:J3"/>
    <mergeCell ref="D5:E5"/>
    <mergeCell ref="G5:H5"/>
    <mergeCell ref="I5:J5"/>
    <mergeCell ref="A4:B4"/>
    <mergeCell ref="C4:E4"/>
    <mergeCell ref="I4:J4"/>
  </mergeCells>
  <dataValidations count="4">
    <dataValidation type="textLength" errorStyle="information" operator="equal" allowBlank="1" showInputMessage="1" showErrorMessage="1" errorTitle="DEA Code" error="Expected 5 digits" sqref="I10:I25">
      <formula1>5</formula1>
    </dataValidation>
    <dataValidation type="textLength" errorStyle="information" operator="equal" allowBlank="1" showInputMessage="1" showErrorMessage="1" errorTitle="Cost Centre" error="Expected 5 digits" sqref="E10:E25">
      <formula1>5</formula1>
    </dataValidation>
    <dataValidation type="textLength" errorStyle="information" operator="equal" allowBlank="1" showInputMessage="1" showErrorMessage="1" errorTitle="Project Code" error="Expected 7 digits" sqref="F10:F25">
      <formula1>7</formula1>
    </dataValidation>
    <dataValidation type="textLength" errorStyle="information" operator="equal" allowBlank="1" showInputMessage="1" showErrorMessage="1" errorTitle="SOF" error="Expected 8 digits" sqref="G10:H25">
      <formula1>8</formula1>
    </dataValidation>
  </dataValidations>
  <pageMargins left="0.25" right="0.25" top="0.75" bottom="0.75" header="2.8" footer="0.3"/>
  <pageSetup paperSize="9" scale="87" fitToHeight="0" orientation="landscape"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10</xdr:col>
                <xdr:colOff>323850</xdr:colOff>
                <xdr:row>0</xdr:row>
                <xdr:rowOff>76200</xdr:rowOff>
              </from>
              <to>
                <xdr:col>11</xdr:col>
                <xdr:colOff>1247775</xdr:colOff>
                <xdr:row>1</xdr:row>
                <xdr:rowOff>152400</xdr:rowOff>
              </to>
            </anchor>
          </objectPr>
        </oleObject>
      </mc:Choice>
      <mc:Fallback>
        <oleObject progId="Word.Picture.8" shapeId="1025"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30"/>
  <sheetViews>
    <sheetView zoomScale="90" zoomScaleNormal="90" workbookViewId="0">
      <selection activeCell="C12" sqref="C12:C13"/>
    </sheetView>
  </sheetViews>
  <sheetFormatPr defaultColWidth="9.140625" defaultRowHeight="12.75" x14ac:dyDescent="0.2"/>
  <cols>
    <col min="1" max="1" width="12.28515625" style="233" customWidth="1"/>
    <col min="2" max="2" width="10.28515625" style="233" customWidth="1"/>
    <col min="3" max="3" width="35.140625" style="233" customWidth="1"/>
    <col min="4" max="4" width="9.85546875" style="233" customWidth="1"/>
    <col min="5" max="5" width="13" style="233" customWidth="1"/>
    <col min="6" max="6" width="12.28515625" style="233" customWidth="1"/>
    <col min="7" max="7" width="15" style="233" customWidth="1"/>
    <col min="8" max="8" width="17.140625" style="233" customWidth="1"/>
    <col min="9" max="16384" width="9.140625" style="233"/>
  </cols>
  <sheetData>
    <row r="1" spans="1:22" ht="34.5" customHeight="1" x14ac:dyDescent="0.2">
      <c r="A1" s="815" t="s">
        <v>87</v>
      </c>
      <c r="B1" s="815"/>
      <c r="C1" s="815"/>
      <c r="D1" s="230"/>
      <c r="E1" s="231"/>
      <c r="F1" s="231"/>
      <c r="G1" s="231"/>
      <c r="H1" s="232" t="s">
        <v>132</v>
      </c>
    </row>
    <row r="2" spans="1:22" ht="18.75" customHeight="1" thickBot="1" x14ac:dyDescent="0.25">
      <c r="A2" s="234"/>
      <c r="B2" s="234"/>
      <c r="C2" s="234"/>
      <c r="D2" s="235"/>
      <c r="E2" s="236"/>
      <c r="F2" s="236"/>
      <c r="G2" s="236"/>
    </row>
    <row r="3" spans="1:22" ht="18" customHeight="1" x14ac:dyDescent="0.2">
      <c r="A3" s="799" t="s">
        <v>133</v>
      </c>
      <c r="B3" s="800"/>
      <c r="C3" s="800"/>
      <c r="D3" s="801"/>
      <c r="E3" s="816" t="s">
        <v>134</v>
      </c>
      <c r="F3" s="819" t="s">
        <v>294</v>
      </c>
      <c r="G3" s="819"/>
      <c r="H3" s="820"/>
    </row>
    <row r="4" spans="1:22" ht="21.75" customHeight="1" x14ac:dyDescent="0.2">
      <c r="A4" s="823">
        <v>42365</v>
      </c>
      <c r="B4" s="824"/>
      <c r="C4" s="824"/>
      <c r="D4" s="825"/>
      <c r="E4" s="817"/>
      <c r="F4" s="821"/>
      <c r="G4" s="821"/>
      <c r="H4" s="822"/>
    </row>
    <row r="5" spans="1:22" ht="9.9499999999999993" customHeight="1" thickBot="1" x14ac:dyDescent="0.25">
      <c r="A5" s="826"/>
      <c r="B5" s="827"/>
      <c r="C5" s="827"/>
      <c r="D5" s="828"/>
      <c r="E5" s="818"/>
      <c r="F5" s="829" t="s">
        <v>135</v>
      </c>
      <c r="G5" s="829"/>
      <c r="H5" s="830"/>
    </row>
    <row r="6" spans="1:22" ht="18.75" customHeight="1" thickBot="1" x14ac:dyDescent="0.25">
      <c r="A6" s="234"/>
      <c r="B6" s="234"/>
      <c r="C6" s="379"/>
      <c r="D6" s="235"/>
      <c r="E6" s="831"/>
      <c r="F6" s="831"/>
      <c r="G6" s="831"/>
      <c r="H6" s="831"/>
    </row>
    <row r="7" spans="1:22" s="236" customFormat="1" ht="21" customHeight="1" x14ac:dyDescent="0.2">
      <c r="A7" s="832" t="s">
        <v>136</v>
      </c>
      <c r="B7" s="833"/>
      <c r="C7" s="833"/>
      <c r="D7" s="834"/>
      <c r="E7" s="799" t="s">
        <v>137</v>
      </c>
      <c r="F7" s="800"/>
      <c r="G7" s="800"/>
      <c r="H7" s="801"/>
    </row>
    <row r="8" spans="1:22" s="236" customFormat="1" ht="27.75" customHeight="1" thickBot="1" x14ac:dyDescent="0.25">
      <c r="A8" s="835" t="s">
        <v>334</v>
      </c>
      <c r="B8" s="836"/>
      <c r="C8" s="836"/>
      <c r="D8" s="837"/>
      <c r="E8" s="803"/>
      <c r="F8" s="803"/>
      <c r="G8" s="803"/>
      <c r="H8" s="804"/>
    </row>
    <row r="9" spans="1:22" s="236" customFormat="1" ht="27.75" customHeight="1" x14ac:dyDescent="0.2">
      <c r="A9" s="799" t="s">
        <v>324</v>
      </c>
      <c r="B9" s="800"/>
      <c r="C9" s="800"/>
      <c r="D9" s="801"/>
      <c r="E9" s="800" t="s">
        <v>139</v>
      </c>
      <c r="F9" s="800"/>
      <c r="G9" s="800"/>
      <c r="H9" s="801"/>
    </row>
    <row r="10" spans="1:22" s="236" customFormat="1" ht="30" customHeight="1" thickBot="1" x14ac:dyDescent="0.25">
      <c r="A10" s="802" t="s">
        <v>333</v>
      </c>
      <c r="B10" s="803"/>
      <c r="C10" s="803"/>
      <c r="D10" s="804"/>
      <c r="E10" s="805"/>
      <c r="F10" s="805"/>
      <c r="G10" s="805"/>
      <c r="H10" s="806"/>
    </row>
    <row r="11" spans="1:22" ht="18.75" customHeight="1" thickBot="1" x14ac:dyDescent="0.25">
      <c r="A11" s="237" t="s">
        <v>321</v>
      </c>
      <c r="B11" s="237"/>
      <c r="C11" s="237"/>
      <c r="D11" s="237"/>
      <c r="E11" s="237"/>
      <c r="F11" s="237"/>
      <c r="G11" s="237"/>
    </row>
    <row r="12" spans="1:22" s="239" customFormat="1" ht="33.75" customHeight="1" x14ac:dyDescent="0.2">
      <c r="A12" s="807" t="s">
        <v>140</v>
      </c>
      <c r="B12" s="809" t="s">
        <v>26</v>
      </c>
      <c r="C12" s="811" t="s">
        <v>141</v>
      </c>
      <c r="D12" s="811" t="s">
        <v>142</v>
      </c>
      <c r="E12" s="811" t="s">
        <v>143</v>
      </c>
      <c r="F12" s="811" t="s">
        <v>144</v>
      </c>
      <c r="G12" s="811" t="s">
        <v>145</v>
      </c>
      <c r="H12" s="813" t="s">
        <v>146</v>
      </c>
      <c r="I12" s="238"/>
      <c r="K12" s="238"/>
      <c r="L12" s="238"/>
      <c r="M12" s="238"/>
      <c r="N12" s="238"/>
      <c r="O12" s="238"/>
      <c r="P12" s="238"/>
      <c r="Q12" s="238"/>
      <c r="R12" s="238"/>
      <c r="S12" s="238"/>
      <c r="T12" s="238"/>
      <c r="U12" s="238"/>
      <c r="V12" s="238"/>
    </row>
    <row r="13" spans="1:22" s="239" customFormat="1" ht="6.75" customHeight="1" x14ac:dyDescent="0.2">
      <c r="A13" s="808"/>
      <c r="B13" s="810"/>
      <c r="C13" s="812"/>
      <c r="D13" s="812"/>
      <c r="E13" s="812"/>
      <c r="F13" s="812"/>
      <c r="G13" s="812"/>
      <c r="H13" s="814"/>
      <c r="I13" s="238"/>
      <c r="K13" s="238"/>
      <c r="L13" s="238"/>
      <c r="M13" s="238"/>
      <c r="N13" s="238"/>
      <c r="O13" s="238"/>
      <c r="P13" s="238"/>
      <c r="Q13" s="238"/>
      <c r="R13" s="238"/>
      <c r="S13" s="238"/>
      <c r="T13" s="238"/>
      <c r="U13" s="238"/>
      <c r="V13" s="238"/>
    </row>
    <row r="14" spans="1:22" s="240" customFormat="1" ht="45" customHeight="1" thickBot="1" x14ac:dyDescent="0.25">
      <c r="A14" s="250"/>
      <c r="B14" s="251">
        <v>1</v>
      </c>
      <c r="C14" s="255" t="str">
        <f>PR!G17</f>
        <v>Rice برنج</v>
      </c>
      <c r="D14" s="252" t="s">
        <v>330</v>
      </c>
      <c r="E14" s="252">
        <v>212</v>
      </c>
      <c r="F14" s="252">
        <f t="shared" ref="F14" si="0">E14</f>
        <v>212</v>
      </c>
      <c r="G14" s="253" t="s">
        <v>147</v>
      </c>
      <c r="H14" s="254"/>
      <c r="K14" s="240">
        <v>9100</v>
      </c>
    </row>
    <row r="15" spans="1:22" ht="20.100000000000001" customHeight="1" thickBot="1" x14ac:dyDescent="0.25">
      <c r="A15" s="784"/>
      <c r="B15" s="785"/>
      <c r="C15" s="785"/>
      <c r="D15" s="785"/>
      <c r="E15" s="785"/>
      <c r="F15" s="785"/>
      <c r="G15" s="785"/>
      <c r="H15" s="786"/>
      <c r="K15" s="233">
        <v>18800</v>
      </c>
    </row>
    <row r="16" spans="1:22" ht="20.100000000000001" customHeight="1" thickTop="1" x14ac:dyDescent="0.2">
      <c r="A16" s="787" t="s">
        <v>332</v>
      </c>
      <c r="B16" s="788"/>
      <c r="C16" s="788"/>
      <c r="D16" s="788"/>
      <c r="E16" s="788"/>
      <c r="F16" s="788"/>
      <c r="G16" s="788"/>
      <c r="H16" s="789"/>
      <c r="K16" s="233">
        <v>17200</v>
      </c>
    </row>
    <row r="17" spans="1:11" ht="8.25" customHeight="1" x14ac:dyDescent="0.2">
      <c r="A17" s="790"/>
      <c r="B17" s="791"/>
      <c r="C17" s="791"/>
      <c r="D17" s="791"/>
      <c r="E17" s="791"/>
      <c r="F17" s="791"/>
      <c r="G17" s="791"/>
      <c r="H17" s="792"/>
      <c r="K17" s="233">
        <v>7740</v>
      </c>
    </row>
    <row r="18" spans="1:11" ht="3" customHeight="1" x14ac:dyDescent="0.2">
      <c r="A18" s="790"/>
      <c r="B18" s="791"/>
      <c r="C18" s="791"/>
      <c r="D18" s="791"/>
      <c r="E18" s="791"/>
      <c r="F18" s="791"/>
      <c r="G18" s="791"/>
      <c r="H18" s="792"/>
    </row>
    <row r="19" spans="1:11" ht="10.5" customHeight="1" thickBot="1" x14ac:dyDescent="0.25">
      <c r="A19" s="793"/>
      <c r="B19" s="794"/>
      <c r="C19" s="794"/>
      <c r="D19" s="794"/>
      <c r="E19" s="794"/>
      <c r="F19" s="794"/>
      <c r="G19" s="794"/>
      <c r="H19" s="795"/>
      <c r="K19" s="233">
        <v>5200</v>
      </c>
    </row>
    <row r="20" spans="1:11" ht="18.75" customHeight="1" thickTop="1" thickBot="1" x14ac:dyDescent="0.25">
      <c r="A20" s="267"/>
      <c r="B20" s="243"/>
      <c r="C20" s="243"/>
      <c r="D20" s="243"/>
      <c r="E20" s="243"/>
      <c r="F20" s="243"/>
      <c r="G20" s="243"/>
      <c r="H20" s="243"/>
      <c r="K20" s="233">
        <v>2000</v>
      </c>
    </row>
    <row r="21" spans="1:11" ht="21.95" customHeight="1" thickBot="1" x14ac:dyDescent="0.25">
      <c r="A21" s="796" t="s">
        <v>148</v>
      </c>
      <c r="B21" s="797"/>
      <c r="C21" s="798"/>
      <c r="D21" s="798"/>
      <c r="E21" s="798"/>
      <c r="F21" s="241" t="s">
        <v>149</v>
      </c>
      <c r="G21" s="242" t="s">
        <v>150</v>
      </c>
      <c r="K21" s="233">
        <v>2500</v>
      </c>
    </row>
    <row r="22" spans="1:11" ht="22.5" customHeight="1" x14ac:dyDescent="0.2">
      <c r="A22" s="243"/>
      <c r="B22" s="243"/>
      <c r="C22" s="243"/>
      <c r="D22" s="243"/>
      <c r="E22" s="243"/>
      <c r="F22" s="243"/>
      <c r="G22" s="243"/>
      <c r="H22" s="243"/>
      <c r="K22" s="233">
        <v>5250</v>
      </c>
    </row>
    <row r="23" spans="1:11" ht="20.100000000000001" customHeight="1" x14ac:dyDescent="0.2">
      <c r="A23" s="776" t="s">
        <v>151</v>
      </c>
      <c r="B23" s="776"/>
      <c r="C23" s="776"/>
      <c r="D23" s="776"/>
      <c r="E23" s="776"/>
      <c r="F23" s="776"/>
      <c r="G23" s="776"/>
      <c r="H23" s="776"/>
    </row>
    <row r="24" spans="1:11" ht="20.100000000000001" customHeight="1" x14ac:dyDescent="0.2">
      <c r="A24" s="776" t="s">
        <v>152</v>
      </c>
      <c r="B24" s="776"/>
      <c r="C24" s="776"/>
      <c r="D24" s="776"/>
      <c r="E24" s="776"/>
      <c r="F24" s="776"/>
      <c r="G24" s="776"/>
      <c r="H24" s="776"/>
    </row>
    <row r="25" spans="1:11" ht="9.9499999999999993" customHeight="1" thickBot="1" x14ac:dyDescent="0.25">
      <c r="A25" s="244"/>
      <c r="B25" s="244"/>
      <c r="C25" s="244"/>
      <c r="D25" s="244"/>
      <c r="E25" s="244"/>
      <c r="F25" s="245"/>
      <c r="G25" s="245"/>
      <c r="H25" s="245"/>
    </row>
    <row r="26" spans="1:11" ht="25.5" customHeight="1" thickBot="1" x14ac:dyDescent="0.25">
      <c r="A26" s="781" t="s">
        <v>153</v>
      </c>
      <c r="B26" s="782"/>
      <c r="C26" s="782"/>
      <c r="D26" s="782"/>
      <c r="E26" s="781" t="s">
        <v>154</v>
      </c>
      <c r="F26" s="782"/>
      <c r="G26" s="782"/>
      <c r="H26" s="783"/>
    </row>
    <row r="27" spans="1:11" s="247" customFormat="1" ht="30" customHeight="1" x14ac:dyDescent="0.2">
      <c r="A27" s="246" t="s">
        <v>155</v>
      </c>
      <c r="B27" s="777"/>
      <c r="C27" s="777"/>
      <c r="D27" s="778"/>
      <c r="E27" s="246" t="s">
        <v>155</v>
      </c>
      <c r="F27" s="777"/>
      <c r="G27" s="777"/>
      <c r="H27" s="778"/>
      <c r="K27" s="247">
        <f>30*42</f>
        <v>1260</v>
      </c>
    </row>
    <row r="28" spans="1:11" s="247" customFormat="1" ht="30" customHeight="1" x14ac:dyDescent="0.2">
      <c r="A28" s="248" t="s">
        <v>156</v>
      </c>
      <c r="B28" s="779"/>
      <c r="C28" s="779"/>
      <c r="D28" s="780"/>
      <c r="E28" s="248" t="s">
        <v>156</v>
      </c>
      <c r="F28" s="779"/>
      <c r="G28" s="779"/>
      <c r="H28" s="780"/>
    </row>
    <row r="29" spans="1:11" s="247" customFormat="1" ht="36" customHeight="1" x14ac:dyDescent="0.2">
      <c r="A29" s="248" t="s">
        <v>157</v>
      </c>
      <c r="B29" s="772"/>
      <c r="C29" s="772"/>
      <c r="D29" s="773"/>
      <c r="E29" s="248" t="s">
        <v>157</v>
      </c>
      <c r="F29" s="772"/>
      <c r="G29" s="772"/>
      <c r="H29" s="773"/>
    </row>
    <row r="30" spans="1:11" ht="9.9499999999999993" customHeight="1" thickBot="1" x14ac:dyDescent="0.25">
      <c r="A30" s="249"/>
      <c r="B30" s="774"/>
      <c r="C30" s="774"/>
      <c r="D30" s="775"/>
      <c r="E30" s="249"/>
      <c r="F30" s="774"/>
      <c r="G30" s="774"/>
      <c r="H30" s="775"/>
    </row>
  </sheetData>
  <mergeCells count="36">
    <mergeCell ref="E6:H6"/>
    <mergeCell ref="A7:D7"/>
    <mergeCell ref="E7:H7"/>
    <mergeCell ref="A8:D8"/>
    <mergeCell ref="E8:H8"/>
    <mergeCell ref="A1:C1"/>
    <mergeCell ref="A3:D3"/>
    <mergeCell ref="E3:E5"/>
    <mergeCell ref="F3:H4"/>
    <mergeCell ref="A4:D5"/>
    <mergeCell ref="F5:H5"/>
    <mergeCell ref="A15:H15"/>
    <mergeCell ref="A16:H19"/>
    <mergeCell ref="A21:E21"/>
    <mergeCell ref="A23:H23"/>
    <mergeCell ref="A9:D9"/>
    <mergeCell ref="E9:H9"/>
    <mergeCell ref="A10:D10"/>
    <mergeCell ref="E10:H10"/>
    <mergeCell ref="A12:A13"/>
    <mergeCell ref="B12:B13"/>
    <mergeCell ref="C12:C13"/>
    <mergeCell ref="D12:D13"/>
    <mergeCell ref="E12:E13"/>
    <mergeCell ref="F12:F13"/>
    <mergeCell ref="G12:G13"/>
    <mergeCell ref="H12:H13"/>
    <mergeCell ref="B29:D30"/>
    <mergeCell ref="F29:H30"/>
    <mergeCell ref="A24:H24"/>
    <mergeCell ref="B27:D27"/>
    <mergeCell ref="F27:H27"/>
    <mergeCell ref="B28:D28"/>
    <mergeCell ref="F28:H28"/>
    <mergeCell ref="A26:D26"/>
    <mergeCell ref="E26:H26"/>
  </mergeCells>
  <printOptions horizontalCentered="1"/>
  <pageMargins left="0.25" right="0.25" top="0.75" bottom="0.75" header="0.3" footer="0.3"/>
  <pageSetup paperSize="9" scale="79" orientation="portrait" r:id="rId1"/>
  <headerFooter>
    <oddFooter>&amp;L&amp;"Arial,Italic"Form ID:&amp;F&amp;R&amp;"Arial,Italic"Recommended Distribution: Finance (original), Warehouse (copy) and Procurement (copy)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V30"/>
  <sheetViews>
    <sheetView zoomScale="85" zoomScaleNormal="85" workbookViewId="0">
      <selection activeCell="E12" sqref="E12:E13"/>
    </sheetView>
  </sheetViews>
  <sheetFormatPr defaultColWidth="9.140625" defaultRowHeight="12.75" x14ac:dyDescent="0.2"/>
  <cols>
    <col min="1" max="1" width="7.7109375" style="95" customWidth="1"/>
    <col min="2" max="2" width="8.5703125" style="95" customWidth="1"/>
    <col min="3" max="3" width="35.42578125" style="95" customWidth="1"/>
    <col min="4" max="4" width="12.42578125" style="95" customWidth="1"/>
    <col min="5" max="5" width="12.85546875" style="95" customWidth="1"/>
    <col min="6" max="6" width="12" style="95" customWidth="1"/>
    <col min="7" max="7" width="11.28515625" style="95" customWidth="1"/>
    <col min="8" max="16384" width="9.140625" style="95"/>
  </cols>
  <sheetData>
    <row r="1" spans="1:22" ht="36" customHeight="1" x14ac:dyDescent="0.2">
      <c r="A1" s="378" t="s">
        <v>87</v>
      </c>
      <c r="B1" s="378"/>
      <c r="C1" s="378"/>
      <c r="D1" s="93"/>
      <c r="E1" s="93"/>
      <c r="F1" s="93"/>
      <c r="G1" s="94" t="s">
        <v>196</v>
      </c>
    </row>
    <row r="2" spans="1:22" ht="19.5" customHeight="1" thickBot="1" x14ac:dyDescent="0.25">
      <c r="A2" s="96"/>
      <c r="B2" s="96"/>
      <c r="C2" s="96"/>
      <c r="D2" s="97"/>
      <c r="E2" s="97"/>
      <c r="F2" s="97"/>
    </row>
    <row r="3" spans="1:22" ht="17.25" customHeight="1" x14ac:dyDescent="0.2">
      <c r="A3" s="838" t="s">
        <v>197</v>
      </c>
      <c r="B3" s="839"/>
      <c r="C3" s="840"/>
      <c r="D3" s="841" t="s">
        <v>198</v>
      </c>
      <c r="E3" s="844" t="s">
        <v>341</v>
      </c>
      <c r="F3" s="844"/>
      <c r="G3" s="845"/>
    </row>
    <row r="4" spans="1:22" ht="22.5" customHeight="1" x14ac:dyDescent="0.2">
      <c r="A4" s="848">
        <v>42403</v>
      </c>
      <c r="B4" s="849"/>
      <c r="C4" s="850"/>
      <c r="D4" s="842"/>
      <c r="E4" s="846"/>
      <c r="F4" s="846"/>
      <c r="G4" s="847"/>
    </row>
    <row r="5" spans="1:22" ht="9.9499999999999993" customHeight="1" thickBot="1" x14ac:dyDescent="0.25">
      <c r="A5" s="851"/>
      <c r="B5" s="852"/>
      <c r="C5" s="853"/>
      <c r="D5" s="843"/>
      <c r="E5" s="854" t="s">
        <v>199</v>
      </c>
      <c r="F5" s="854"/>
      <c r="G5" s="855"/>
    </row>
    <row r="6" spans="1:22" ht="18.75" customHeight="1" thickBot="1" x14ac:dyDescent="0.25">
      <c r="A6" s="96"/>
      <c r="B6" s="96"/>
      <c r="C6" s="96"/>
      <c r="D6" s="856"/>
      <c r="E6" s="856"/>
      <c r="F6" s="856"/>
      <c r="G6" s="856"/>
    </row>
    <row r="7" spans="1:22" s="97" customFormat="1" ht="20.100000000000001" customHeight="1" x14ac:dyDescent="0.2">
      <c r="A7" s="857" t="s">
        <v>136</v>
      </c>
      <c r="B7" s="858"/>
      <c r="C7" s="858"/>
      <c r="D7" s="838" t="s">
        <v>137</v>
      </c>
      <c r="E7" s="839"/>
      <c r="F7" s="839"/>
      <c r="G7" s="840"/>
    </row>
    <row r="8" spans="1:22" s="97" customFormat="1" ht="30" customHeight="1" thickBot="1" x14ac:dyDescent="0.25">
      <c r="A8" s="859" t="s">
        <v>343</v>
      </c>
      <c r="B8" s="860"/>
      <c r="C8" s="861"/>
      <c r="D8" s="862"/>
      <c r="E8" s="862"/>
      <c r="F8" s="862"/>
      <c r="G8" s="863"/>
      <c r="K8" s="97">
        <v>15000</v>
      </c>
      <c r="O8" s="97">
        <v>3000</v>
      </c>
    </row>
    <row r="9" spans="1:22" s="97" customFormat="1" ht="20.100000000000001" customHeight="1" x14ac:dyDescent="0.2">
      <c r="A9" s="838" t="s">
        <v>138</v>
      </c>
      <c r="B9" s="839"/>
      <c r="C9" s="840"/>
      <c r="D9" s="839" t="s">
        <v>200</v>
      </c>
      <c r="E9" s="839"/>
      <c r="F9" s="839"/>
      <c r="G9" s="840"/>
      <c r="K9" s="97">
        <v>12000</v>
      </c>
      <c r="O9" s="97">
        <v>15000</v>
      </c>
    </row>
    <row r="10" spans="1:22" s="97" customFormat="1" ht="31.5" customHeight="1" thickBot="1" x14ac:dyDescent="0.25">
      <c r="A10" s="867" t="s">
        <v>328</v>
      </c>
      <c r="B10" s="868"/>
      <c r="C10" s="869"/>
      <c r="D10" s="870"/>
      <c r="E10" s="870"/>
      <c r="F10" s="870"/>
      <c r="G10" s="871"/>
      <c r="K10" s="97">
        <v>17200</v>
      </c>
      <c r="O10" s="97">
        <v>500</v>
      </c>
    </row>
    <row r="11" spans="1:22" s="97" customFormat="1" ht="20.100000000000001" customHeight="1" thickBot="1" x14ac:dyDescent="0.25">
      <c r="K11" s="97">
        <v>18800</v>
      </c>
      <c r="O11" s="97">
        <v>18000</v>
      </c>
    </row>
    <row r="12" spans="1:22" s="99" customFormat="1" ht="30" customHeight="1" x14ac:dyDescent="0.2">
      <c r="A12" s="872" t="s">
        <v>140</v>
      </c>
      <c r="B12" s="874" t="s">
        <v>26</v>
      </c>
      <c r="C12" s="876" t="s">
        <v>201</v>
      </c>
      <c r="D12" s="878" t="s">
        <v>202</v>
      </c>
      <c r="E12" s="878" t="s">
        <v>203</v>
      </c>
      <c r="F12" s="878" t="s">
        <v>145</v>
      </c>
      <c r="G12" s="880" t="s">
        <v>146</v>
      </c>
      <c r="H12" s="98"/>
      <c r="J12" s="98"/>
      <c r="K12" s="98">
        <v>5200</v>
      </c>
      <c r="L12" s="98"/>
      <c r="M12" s="98"/>
      <c r="N12" s="98"/>
      <c r="O12" s="98">
        <v>500</v>
      </c>
      <c r="P12" s="98"/>
      <c r="Q12" s="98"/>
      <c r="R12" s="98"/>
      <c r="S12" s="98"/>
      <c r="T12" s="98"/>
      <c r="U12" s="98"/>
      <c r="V12" s="98"/>
    </row>
    <row r="13" spans="1:22" s="99" customFormat="1" ht="15" customHeight="1" x14ac:dyDescent="0.2">
      <c r="A13" s="873"/>
      <c r="B13" s="875"/>
      <c r="C13" s="877"/>
      <c r="D13" s="879"/>
      <c r="E13" s="879"/>
      <c r="F13" s="879"/>
      <c r="G13" s="881"/>
      <c r="H13" s="98"/>
      <c r="J13" s="98"/>
      <c r="K13" s="98">
        <v>2000</v>
      </c>
      <c r="L13" s="98"/>
      <c r="M13" s="98"/>
      <c r="N13" s="98"/>
      <c r="O13" s="98">
        <v>15000</v>
      </c>
      <c r="P13" s="98"/>
      <c r="Q13" s="98"/>
      <c r="R13" s="98"/>
      <c r="S13" s="98"/>
      <c r="T13" s="98"/>
      <c r="U13" s="98"/>
      <c r="V13" s="98"/>
    </row>
    <row r="14" spans="1:22" s="140" customFormat="1" ht="48" customHeight="1" x14ac:dyDescent="0.2">
      <c r="A14" s="348">
        <v>1439</v>
      </c>
      <c r="B14" s="393">
        <v>1</v>
      </c>
      <c r="C14" s="266" t="s">
        <v>342</v>
      </c>
      <c r="D14" s="265">
        <v>42403</v>
      </c>
      <c r="E14" s="265">
        <f>D14</f>
        <v>42403</v>
      </c>
      <c r="F14" s="265" t="s">
        <v>147</v>
      </c>
      <c r="G14" s="348"/>
      <c r="K14" s="140">
        <v>2500</v>
      </c>
    </row>
    <row r="15" spans="1:22" ht="20.100000000000001" customHeight="1" thickBot="1" x14ac:dyDescent="0.25">
      <c r="A15" s="882" t="s">
        <v>204</v>
      </c>
      <c r="B15" s="883"/>
      <c r="C15" s="883"/>
      <c r="D15" s="883"/>
      <c r="E15" s="883"/>
      <c r="F15" s="883"/>
      <c r="G15" s="884"/>
      <c r="K15" s="95">
        <v>5250</v>
      </c>
    </row>
    <row r="16" spans="1:22" s="141" customFormat="1" ht="20.100000000000001" customHeight="1" x14ac:dyDescent="0.2">
      <c r="A16" s="885" t="str">
        <f>C14</f>
        <v xml:space="preserve">Construction of Latrines, Sewerage, Water Drainage And Water Supply System in Imam Sahib </v>
      </c>
      <c r="B16" s="886"/>
      <c r="C16" s="886"/>
      <c r="D16" s="886"/>
      <c r="E16" s="886"/>
      <c r="F16" s="886"/>
      <c r="G16" s="887"/>
      <c r="K16" s="141">
        <v>7740</v>
      </c>
    </row>
    <row r="17" spans="1:11" s="141" customFormat="1" ht="35.25" customHeight="1" x14ac:dyDescent="0.2">
      <c r="A17" s="888"/>
      <c r="B17" s="889"/>
      <c r="C17" s="889"/>
      <c r="D17" s="889"/>
      <c r="E17" s="889"/>
      <c r="F17" s="889"/>
      <c r="G17" s="890"/>
      <c r="K17" s="141">
        <v>15730</v>
      </c>
    </row>
    <row r="18" spans="1:11" s="141" customFormat="1" ht="6.75" hidden="1" customHeight="1" thickBot="1" x14ac:dyDescent="0.25">
      <c r="A18" s="888"/>
      <c r="B18" s="889"/>
      <c r="C18" s="889"/>
      <c r="D18" s="889"/>
      <c r="E18" s="889"/>
      <c r="F18" s="889"/>
      <c r="G18" s="890"/>
    </row>
    <row r="19" spans="1:11" ht="2.25" customHeight="1" thickBot="1" x14ac:dyDescent="0.25">
      <c r="A19" s="891"/>
      <c r="B19" s="892"/>
      <c r="C19" s="892"/>
      <c r="D19" s="892"/>
      <c r="E19" s="892"/>
      <c r="F19" s="892"/>
      <c r="G19" s="893"/>
    </row>
    <row r="20" spans="1:11" ht="19.5" customHeight="1" thickBot="1" x14ac:dyDescent="0.25">
      <c r="A20" s="139"/>
      <c r="B20" s="139"/>
      <c r="C20" s="139"/>
      <c r="D20" s="139"/>
      <c r="E20" s="139"/>
      <c r="F20" s="139"/>
      <c r="G20" s="139"/>
    </row>
    <row r="21" spans="1:11" ht="36.75" customHeight="1" thickBot="1" x14ac:dyDescent="0.25">
      <c r="A21" s="894" t="s">
        <v>331</v>
      </c>
      <c r="B21" s="895"/>
      <c r="C21" s="896"/>
      <c r="D21" s="896"/>
      <c r="E21" s="100" t="s">
        <v>149</v>
      </c>
      <c r="F21" s="101" t="s">
        <v>150</v>
      </c>
      <c r="G21" s="102"/>
    </row>
    <row r="22" spans="1:11" ht="9.9499999999999993" customHeight="1" x14ac:dyDescent="0.2">
      <c r="A22" s="102"/>
      <c r="B22" s="102"/>
      <c r="C22" s="102"/>
      <c r="D22" s="102"/>
      <c r="E22" s="102"/>
      <c r="F22" s="102"/>
      <c r="G22" s="102"/>
    </row>
    <row r="23" spans="1:11" ht="19.5" customHeight="1" x14ac:dyDescent="0.2">
      <c r="A23" s="897" t="s">
        <v>205</v>
      </c>
      <c r="B23" s="897"/>
      <c r="C23" s="897"/>
      <c r="D23" s="897"/>
      <c r="E23" s="897"/>
      <c r="F23" s="897"/>
      <c r="G23" s="897"/>
    </row>
    <row r="24" spans="1:11" ht="19.5" customHeight="1" x14ac:dyDescent="0.2">
      <c r="A24" s="897" t="s">
        <v>206</v>
      </c>
      <c r="B24" s="897"/>
      <c r="C24" s="897"/>
      <c r="D24" s="897"/>
      <c r="E24" s="897"/>
      <c r="F24" s="897"/>
      <c r="G24" s="897"/>
    </row>
    <row r="25" spans="1:11" ht="9.9499999999999993" customHeight="1" thickBot="1" x14ac:dyDescent="0.25">
      <c r="A25" s="103"/>
      <c r="B25" s="103"/>
      <c r="C25" s="103"/>
      <c r="D25" s="103"/>
      <c r="E25" s="104"/>
      <c r="F25" s="104"/>
      <c r="G25" s="104"/>
    </row>
    <row r="26" spans="1:11" ht="20.25" customHeight="1" thickBot="1" x14ac:dyDescent="0.25">
      <c r="A26" s="864" t="s">
        <v>36</v>
      </c>
      <c r="B26" s="865"/>
      <c r="C26" s="865"/>
      <c r="D26" s="864" t="s">
        <v>207</v>
      </c>
      <c r="E26" s="865"/>
      <c r="F26" s="865"/>
      <c r="G26" s="866"/>
    </row>
    <row r="27" spans="1:11" s="106" customFormat="1" ht="30" customHeight="1" x14ac:dyDescent="0.2">
      <c r="A27" s="105" t="s">
        <v>155</v>
      </c>
      <c r="B27" s="898"/>
      <c r="C27" s="899"/>
      <c r="D27" s="105" t="s">
        <v>155</v>
      </c>
      <c r="E27" s="898"/>
      <c r="F27" s="898"/>
      <c r="G27" s="899"/>
    </row>
    <row r="28" spans="1:11" s="106" customFormat="1" ht="30" customHeight="1" x14ac:dyDescent="0.2">
      <c r="A28" s="107" t="s">
        <v>156</v>
      </c>
      <c r="B28" s="900"/>
      <c r="C28" s="901"/>
      <c r="D28" s="107" t="s">
        <v>156</v>
      </c>
      <c r="E28" s="900"/>
      <c r="F28" s="900"/>
      <c r="G28" s="901"/>
    </row>
    <row r="29" spans="1:11" s="106" customFormat="1" ht="36" customHeight="1" x14ac:dyDescent="0.2">
      <c r="A29" s="107" t="s">
        <v>157</v>
      </c>
      <c r="B29" s="902"/>
      <c r="C29" s="903"/>
      <c r="D29" s="107" t="s">
        <v>157</v>
      </c>
      <c r="E29" s="902"/>
      <c r="F29" s="902"/>
      <c r="G29" s="903"/>
    </row>
    <row r="30" spans="1:11" ht="9.9499999999999993" customHeight="1" thickBot="1" x14ac:dyDescent="0.25">
      <c r="A30" s="108"/>
      <c r="B30" s="904"/>
      <c r="C30" s="905"/>
      <c r="D30" s="108"/>
      <c r="E30" s="904"/>
      <c r="F30" s="904"/>
      <c r="G30" s="905"/>
    </row>
  </sheetData>
  <mergeCells count="34">
    <mergeCell ref="B27:C27"/>
    <mergeCell ref="E27:G27"/>
    <mergeCell ref="B28:C28"/>
    <mergeCell ref="E28:G28"/>
    <mergeCell ref="B29:C30"/>
    <mergeCell ref="E29:G30"/>
    <mergeCell ref="A26:C26"/>
    <mergeCell ref="D26:G26"/>
    <mergeCell ref="A10:C10"/>
    <mergeCell ref="D10:G10"/>
    <mergeCell ref="A12:A13"/>
    <mergeCell ref="B12:B13"/>
    <mergeCell ref="C12:C13"/>
    <mergeCell ref="D12:D13"/>
    <mergeCell ref="E12:E13"/>
    <mergeCell ref="F12:F13"/>
    <mergeCell ref="G12:G13"/>
    <mergeCell ref="A15:G15"/>
    <mergeCell ref="A16:G19"/>
    <mergeCell ref="A21:D21"/>
    <mergeCell ref="A23:G23"/>
    <mergeCell ref="A24:G24"/>
    <mergeCell ref="A9:C9"/>
    <mergeCell ref="D9:G9"/>
    <mergeCell ref="A3:C3"/>
    <mergeCell ref="D3:D5"/>
    <mergeCell ref="E3:G4"/>
    <mergeCell ref="A4:C5"/>
    <mergeCell ref="E5:G5"/>
    <mergeCell ref="D6:G6"/>
    <mergeCell ref="A7:C7"/>
    <mergeCell ref="D7:G7"/>
    <mergeCell ref="A8:C8"/>
    <mergeCell ref="D8:G8"/>
  </mergeCells>
  <printOptions horizontalCentered="1"/>
  <pageMargins left="0.25" right="0.25" top="0.75" bottom="0.75" header="0.3" footer="0.3"/>
  <pageSetup paperSize="9" fitToWidth="0" orientation="portrait" r:id="rId1"/>
  <headerFooter>
    <oddFooter>&amp;L&amp;"Arial,Italic"Form ID:&amp;F&amp;R&amp;"Arial,Italic"Recommended Distribution: Finance (original) and Procurement (copy)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neNet Document" ma:contentTypeID="0x010100F4ABE42D36554BC4A3ED59683975979A00D8121688777F1B4888F7FF96D138B866" ma:contentTypeVersion="53" ma:contentTypeDescription="OneNet Custom Document Content Type" ma:contentTypeScope="" ma:versionID="8cb547fde02c72ef241d0f76029bd8dc">
  <xsd:schema xmlns:xsd="http://www.w3.org/2001/XMLSchema" xmlns:xs="http://www.w3.org/2001/XMLSchema" xmlns:p="http://schemas.microsoft.com/office/2006/metadata/properties" xmlns:ns2="BBF59DD8-F274-4228-AF6E-794E33894328" xmlns:ns3="21c99a15-b8d3-4e9b-9ae2-aea104c4c652" xmlns:ns4="bbf59dd8-f274-4228-af6e-794e33894328" targetNamespace="http://schemas.microsoft.com/office/2006/metadata/properties" ma:root="true" ma:fieldsID="0d79ab46eb954d1e2c4d8d5e993551d6" ns2:_="" ns3:_="" ns4:_="">
    <xsd:import namespace="BBF59DD8-F274-4228-AF6E-794E33894328"/>
    <xsd:import namespace="21c99a15-b8d3-4e9b-9ae2-aea104c4c652"/>
    <xsd:import namespace="bbf59dd8-f274-4228-af6e-794e33894328"/>
    <xsd:element name="properties">
      <xsd:complexType>
        <xsd:sequence>
          <xsd:element name="documentManagement">
            <xsd:complexType>
              <xsd:all>
                <xsd:element ref="ns2:SCIForPublicDistribution" minOccurs="0"/>
                <xsd:element ref="ns2:SCIDescription" minOccurs="0"/>
                <xsd:element ref="ns3:TaxCatchAll" minOccurs="0"/>
                <xsd:element ref="ns3:TaxCatchAllLabel" minOccurs="0"/>
                <xsd:element ref="ns4:SCITaxDocumentCategoryTaxHTField0" minOccurs="0"/>
                <xsd:element ref="ns4:SCITaxPrimaryLocationTaxHTField0" minOccurs="0"/>
                <xsd:element ref="ns4:SCITaxAssociatedLocationsTaxHTField0" minOccurs="0"/>
                <xsd:element ref="ns4:SCITaxPrimaryThemeTaxHTField0" minOccurs="0"/>
                <xsd:element ref="ns4:SCITaxAssociatedThemesTaxHTField0" minOccurs="0"/>
                <xsd:element ref="ns4:SCITaxPrimaryDepartmentTaxHTField0" minOccurs="0"/>
                <xsd:element ref="ns4:SCITaxAssociatedDepartmentsTaxHTField0" minOccurs="0"/>
                <xsd:element ref="ns4:SCITaxLanguageTaxHTField0" minOccurs="0"/>
                <xsd:element ref="ns4:SCITaxPartnersTaxHTField0" minOccurs="0"/>
                <xsd:element ref="ns4:SCITaxSourceTaxHTField0" minOccurs="0"/>
                <xsd:element ref="ns4:SCITaxDisasterTypeTaxHTField0" minOccurs="0"/>
                <xsd:element ref="ns4:SCITax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ForPublicDistribution" ma:index="8" nillable="true" ma:displayName="For public distribution" ma:default="0" ma:internalName="SCIForPublicDistribution" ma:readOnly="false">
      <xsd:simpleType>
        <xsd:restriction base="dms:Boolean"/>
      </xsd:simpleType>
    </xsd:element>
    <xsd:element name="SCIDescription" ma:index="9" nillable="true" ma:displayName="Description" ma:internalName="SCIDescription">
      <xsd:simpleType>
        <xsd:restriction base="dms:Note">
          <xsd:maxLength value="1024"/>
        </xsd:restriction>
      </xsd:simpleType>
    </xsd:element>
  </xsd:schema>
  <xsd:schema xmlns:xsd="http://www.w3.org/2001/XMLSchema" xmlns:xs="http://www.w3.org/2001/XMLSchema" xmlns:dms="http://schemas.microsoft.com/office/2006/documentManagement/types" xmlns:pc="http://schemas.microsoft.com/office/infopath/2007/PartnerControls" targetNamespace="21c99a15-b8d3-4e9b-9ae2-aea104c4c65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d3e1bea-6108-4b46-b25e-e6183f086b71}" ma:internalName="TaxCatchAll" ma:showField="CatchAllData" ma:web="21c99a15-b8d3-4e9b-9ae2-aea104c4c65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d3e1bea-6108-4b46-b25e-e6183f086b71}" ma:internalName="TaxCatchAllLabel" ma:readOnly="true" ma:showField="CatchAllDataLabel" ma:web="21c99a15-b8d3-4e9b-9ae2-aea104c4c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TaxDocumentCategoryTaxHTField0" ma:index="13" nillable="true" ma:taxonomy="true" ma:internalName="SCITaxDocumentCategoryTaxHTField0" ma:taxonomyFieldName="SCITaxDocumentCategory" ma:displayName="Document Category" ma:readOnly="false" ma:default=""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PrimaryLocationTaxHTField0" ma:index="15"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7" nillable="true" ma:taxonomy="true" ma:internalName="SCITaxAssociatedLocationsTaxHTField0" ma:taxonomyFieldName="SCITaxAssociatedLocations" ma:displayName="Associated Locations" ma:readOnly="false" ma:default=""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9"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21" nillable="true" ma:taxonomy="true" ma:internalName="SCITaxAssociatedThemesTaxHTField0" ma:taxonomyFieldName="SCITaxAssociatedThemes" ma:displayName="Associated Themes" ma:readOnly="false" ma:default=""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23" nillable="true" ma:taxonomy="true" ma:internalName="SCITaxPrimaryDepartmentTaxHTField0" ma:taxonomyFieldName="SCITaxPrimaryDepartment" ma:displayName="Primary Department" ma:readOnly="false" ma:default=""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5" nillable="true" ma:taxonomy="true" ma:internalName="SCITaxAssociatedDepartmentsTaxHTField0" ma:taxonomyFieldName="SCITaxAssociatedDepartments" ma:displayName="Associated Departments" ma:readOnly="false" ma:default=""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LanguageTaxHTField0" ma:index="27"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9" nillable="true" ma:taxonomy="true" ma:internalName="SCITaxPartnersTaxHTField0" ma:taxonomyFieldName="SCITaxPartners" ma:displayName="Partners" ma:readOnly="false" ma:default=""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31" nillable="true" ma:taxonomy="true" ma:internalName="SCITaxSourceTaxHTField0" ma:taxonomyFieldName="SCITaxSource" ma:displayName="Source" ma:readOnly="false" ma:default=""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TaxDisasterTypeTaxHTField0" ma:index="33" nillable="true" ma:taxonomy="true" ma:internalName="SCITaxDisasterTypeTaxHTField0" ma:taxonomyFieldName="SCITaxDisasterType" ma:displayName="Disaster Type" ma:default="" ma:fieldId="{62ac4ca2-2b27-48cb-ae48-177f3130bdfa}" ma:taxonomyMulti="true" ma:sspId="3417fd21-acce-4d58-bc3e-507b32522189" ma:termSetId="5be8d337-ee6a-4580-b5f0-faf7a045cd0f" ma:anchorId="00000000-0000-0000-0000-000000000000" ma:open="false" ma:isKeyword="false">
      <xsd:complexType>
        <xsd:sequence>
          <xsd:element ref="pc:Terms" minOccurs="0" maxOccurs="1"/>
        </xsd:sequence>
      </xsd:complexType>
    </xsd:element>
    <xsd:element name="SCITaxKeywordsTaxHTField0" ma:index="35" nillable="true" ma:taxonomy="true" ma:internalName="SCITaxKeywordsTaxHTField0" ma:taxonomyFieldName="SCITaxKeywords" ma:displayName="Keywords" ma:readOnly="false" ma:default="" ma:fieldId="{592e37d0-d0ab-4c2b-b5ca-c230930b8d65}" ma:taxonomyMulti="true" ma:sspId="3417fd21-acce-4d58-bc3e-507b32522189" ma:termSetId="1206046e-5347-4544-8787-7d9434a970a4"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CIForPublicDistribution xmlns="BBF59DD8-F274-4228-AF6E-794E33894328">false</SCIForPublicDistribution>
    <SCIDescription xmlns="BBF59DD8-F274-4228-AF6E-794E33894328" xsi:nil="true"/>
    <TaxCatchAll xmlns="21c99a15-b8d3-4e9b-9ae2-aea104c4c652"/>
    <SCITaxAssociatedLocationsTaxHTField0 xmlns="bbf59dd8-f274-4228-af6e-794e33894328">
      <Terms xmlns="http://schemas.microsoft.com/office/infopath/2007/PartnerControls"/>
    </SCITaxAssociatedLocationsTaxHTField0>
    <SCITaxDisasterTypeTaxHTField0 xmlns="bbf59dd8-f274-4228-af6e-794e33894328">
      <Terms xmlns="http://schemas.microsoft.com/office/infopath/2007/PartnerControls"/>
    </SCITaxDisasterTypeTaxHTField0>
    <SCITaxPrimaryThemeTaxHTField0 xmlns="bbf59dd8-f274-4228-af6e-794e33894328">
      <Terms xmlns="http://schemas.microsoft.com/office/infopath/2007/PartnerControls"/>
    </SCITaxPrimaryThemeTaxHTField0>
    <SCITaxSourceTaxHTField0 xmlns="bbf59dd8-f274-4228-af6e-794e33894328">
      <Terms xmlns="http://schemas.microsoft.com/office/infopath/2007/PartnerControls"/>
    </SCITaxSourceTaxHTField0>
    <SCITaxKeywordsTaxHTField0 xmlns="bbf59dd8-f274-4228-af6e-794e33894328">
      <Terms xmlns="http://schemas.microsoft.com/office/infopath/2007/PartnerControls"/>
    </SCITaxKeywordsTaxHTField0>
    <SCITaxPartnersTaxHTField0 xmlns="bbf59dd8-f274-4228-af6e-794e33894328">
      <Terms xmlns="http://schemas.microsoft.com/office/infopath/2007/PartnerControls"/>
    </SCITaxPartnersTaxHTField0>
    <SCITaxAssociatedThemesTaxHTField0 xmlns="bbf59dd8-f274-4228-af6e-794e33894328">
      <Terms xmlns="http://schemas.microsoft.com/office/infopath/2007/PartnerControls"/>
    </SCITaxAssociatedThemesTaxHTField0>
    <SCITaxDocumentCategoryTaxHTField0 xmlns="bbf59dd8-f274-4228-af6e-794e33894328">
      <Terms xmlns="http://schemas.microsoft.com/office/infopath/2007/PartnerControls"/>
    </SCITaxDocumentCategoryTaxHTField0>
    <SCITaxPrimaryDepartmentTaxHTField0 xmlns="bbf59dd8-f274-4228-af6e-794e33894328">
      <Terms xmlns="http://schemas.microsoft.com/office/infopath/2007/PartnerControls"/>
    </SCITaxPrimaryDepartmentTaxHTField0>
    <SCITaxAssociatedDepartmentsTaxHTField0 xmlns="bbf59dd8-f274-4228-af6e-794e33894328">
      <Terms xmlns="http://schemas.microsoft.com/office/infopath/2007/PartnerControls"/>
    </SCITaxAssociatedDepartmentsTaxHTField0>
    <SCITaxLanguageTaxHTField0 xmlns="bbf59dd8-f274-4228-af6e-794e33894328">
      <Terms xmlns="http://schemas.microsoft.com/office/infopath/2007/PartnerControls"/>
    </SCITaxLanguageTaxHTField0>
    <SCITaxPrimaryLocationTaxHTField0 xmlns="bbf59dd8-f274-4228-af6e-794e33894328">
      <Terms xmlns="http://schemas.microsoft.com/office/infopath/2007/PartnerControls"/>
    </SCITaxPrimaryLocationTaxHTField0>
  </documentManagement>
</p:properties>
</file>

<file path=customXml/itemProps1.xml><?xml version="1.0" encoding="utf-8"?>
<ds:datastoreItem xmlns:ds="http://schemas.openxmlformats.org/officeDocument/2006/customXml" ds:itemID="{AFEC5203-3003-469D-BF66-7AF8F79C1EE4}">
  <ds:schemaRefs>
    <ds:schemaRef ds:uri="http://schemas.microsoft.com/sharepoint/v3/contenttype/forms"/>
  </ds:schemaRefs>
</ds:datastoreItem>
</file>

<file path=customXml/itemProps2.xml><?xml version="1.0" encoding="utf-8"?>
<ds:datastoreItem xmlns:ds="http://schemas.openxmlformats.org/officeDocument/2006/customXml" ds:itemID="{08281CD8-6D52-45C7-A89B-4429569D76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59DD8-F274-4228-AF6E-794E33894328"/>
    <ds:schemaRef ds:uri="21c99a15-b8d3-4e9b-9ae2-aea104c4c652"/>
    <ds:schemaRef ds:uri="bbf59dd8-f274-4228-af6e-794e33894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79C95A-FBB1-4C38-9B6A-B28762D77665}">
  <ds:schemaRefs>
    <ds:schemaRef ds:uri="http://schemas.openxmlformats.org/package/2006/metadata/core-properties"/>
    <ds:schemaRef ds:uri="http://schemas.microsoft.com/office/infopath/2007/PartnerControls"/>
    <ds:schemaRef ds:uri="http://www.w3.org/XML/1998/namespace"/>
    <ds:schemaRef ds:uri="http://schemas.microsoft.com/office/2006/documentManagement/types"/>
    <ds:schemaRef ds:uri="http://purl.org/dc/dcmitype/"/>
    <ds:schemaRef ds:uri="http://schemas.microsoft.com/office/2006/metadata/properties"/>
    <ds:schemaRef ds:uri="http://purl.org/dc/terms/"/>
    <ds:schemaRef ds:uri="21c99a15-b8d3-4e9b-9ae2-aea104c4c652"/>
    <ds:schemaRef ds:uri="bbf59dd8-f274-4228-af6e-794e33894328"/>
    <ds:schemaRef ds:uri="BBF59DD8-F274-4228-AF6E-794E33894328"/>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13</vt:i4>
      </vt:variant>
    </vt:vector>
  </HeadingPairs>
  <TitlesOfParts>
    <vt:vector size="30" baseType="lpstr">
      <vt:lpstr>Stationary For CFS  (3)</vt:lpstr>
      <vt:lpstr>Stationary For CFS  (2)</vt:lpstr>
      <vt:lpstr>PR</vt:lpstr>
      <vt:lpstr>Competitive Bid Analysis</vt:lpstr>
      <vt:lpstr>2 Month </vt:lpstr>
      <vt:lpstr>Terms and conditions</vt:lpstr>
      <vt:lpstr>Invoice Authorisation</vt:lpstr>
      <vt:lpstr>Goods Received Note</vt:lpstr>
      <vt:lpstr>Services Completion Note</vt:lpstr>
      <vt:lpstr>Guidance</vt:lpstr>
      <vt:lpstr>Example</vt:lpstr>
      <vt:lpstr>Patient Food</vt:lpstr>
      <vt:lpstr>Hygiene</vt:lpstr>
      <vt:lpstr>Refreshment</vt:lpstr>
      <vt:lpstr>Fuel and Gas</vt:lpstr>
      <vt:lpstr>Total</vt:lpstr>
      <vt:lpstr>DH Food </vt:lpstr>
      <vt:lpstr>'Terms and conditions'!OLE_LINK1</vt:lpstr>
      <vt:lpstr>'Competitive Bid Analysis'!Print_Area</vt:lpstr>
      <vt:lpstr>'DH Food '!Print_Area</vt:lpstr>
      <vt:lpstr>Example!Print_Area</vt:lpstr>
      <vt:lpstr>'Goods Received Note'!Print_Area</vt:lpstr>
      <vt:lpstr>Hygiene!Print_Area</vt:lpstr>
      <vt:lpstr>'Invoice Authorisation'!Print_Area</vt:lpstr>
      <vt:lpstr>PR!Print_Area</vt:lpstr>
      <vt:lpstr>'Services Completion Note'!Print_Area</vt:lpstr>
      <vt:lpstr>'Stationary For CFS  (2)'!Print_Area</vt:lpstr>
      <vt:lpstr>'Stationary For CFS  (3)'!Print_Area</vt:lpstr>
      <vt:lpstr>Example!Print_Titles</vt:lpstr>
      <vt:lpstr>PR!Print_Titles</vt:lpstr>
    </vt:vector>
  </TitlesOfParts>
  <Company>Save the Children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MRT www.Win2Farsi.com</cp:lastModifiedBy>
  <cp:lastPrinted>2019-08-25T07:22:10Z</cp:lastPrinted>
  <dcterms:created xsi:type="dcterms:W3CDTF">2008-12-04T14:58:20Z</dcterms:created>
  <dcterms:modified xsi:type="dcterms:W3CDTF">2019-08-25T08:44:09Z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0x010100F4ABE42D36554BC4A3ED59683975979A00D8121688777F1B4888F7FF96D138B866</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ies>
</file>