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4235" windowHeight="7845" tabRatio="731" activeTab="0"/>
  </bookViews>
  <sheets>
    <sheet name="Marfu Mally" sheetId="1" r:id="rId1"/>
  </sheets>
  <externalReferences>
    <externalReference r:id="rId4"/>
  </externalReferences>
  <definedNames>
    <definedName name="_xlnm.Print_Area" localSheetId="0">'Marfu Mally'!$A$1:$G$125</definedName>
    <definedName name="_xlnm.Print_Titles" localSheetId="0">'Marfu Mally'!$5:$5</definedName>
    <definedName name="res">#REF!</definedName>
  </definedNames>
  <calcPr fullCalcOnLoad="1"/>
</workbook>
</file>

<file path=xl/sharedStrings.xml><?xml version="1.0" encoding="utf-8"?>
<sst xmlns="http://schemas.openxmlformats.org/spreadsheetml/2006/main" count="241" uniqueCount="143">
  <si>
    <t>S/NO شماره</t>
  </si>
  <si>
    <t>Unit واحد</t>
  </si>
  <si>
    <t>Remarks ملاحظات</t>
  </si>
  <si>
    <t>No</t>
  </si>
  <si>
    <t>Quantity مقدار</t>
  </si>
  <si>
    <t>Discriptions تشریحا ت</t>
  </si>
  <si>
    <t>Cost/Unit (Afs.)
قیمت فی واحد</t>
  </si>
  <si>
    <t>Total Cost (Afs.)
قیمت مجموعی</t>
  </si>
  <si>
    <t>M</t>
  </si>
  <si>
    <t xml:space="preserve">Sign Board for project لوحه برای پروژه </t>
  </si>
  <si>
    <t>m</t>
  </si>
  <si>
    <t>Grand Total Cost (Afs.) قیمت مجموعی به افغانی</t>
  </si>
  <si>
    <t xml:space="preserve">Sub-Total Cost for New Bore well (Afs) </t>
  </si>
  <si>
    <t>BoQ for New Bore well</t>
  </si>
  <si>
    <t>set</t>
  </si>
  <si>
    <t xml:space="preserve">Sub-Total Cost for Solar panels and solar pump(Afs) </t>
  </si>
  <si>
    <t xml:space="preserve">Soil  back filling with compaction پرکاری خاک معه تپک کاری  </t>
  </si>
  <si>
    <t>Plain Cement Concrete (PCC), M150 kg/cm2 (1:2:4) کانکریت بدون سیخ با مارک مخلوطی</t>
  </si>
  <si>
    <t>Stone masonry with cement- sand mortar M:1:5 سنگکاری با مصاله سمنت وریگ مارک مخلوط</t>
  </si>
  <si>
    <t>Kilned brick masonry with mortar 1:4 (cement - sand) .  خشت کاری پخته به مخلوط  مساله  1:5 (ریگ : سمنت)</t>
  </si>
  <si>
    <t xml:space="preserve"> Plaster work with cement-sand out side the water tank s  M:1:5  پلسترکاری با مخلوط سمنت وریگ مارک مخلوط مصاله</t>
  </si>
  <si>
    <t>Supply and installation of metallic gate by 20 Gauge Russian GI iron sheet  with all requirements (complete) according .دروازه آهنی برای احاطه سولر پنیل ها که ضخامت تخته آن 20  گیج روسی باشد</t>
  </si>
  <si>
    <t xml:space="preserve">Supply and installation of Concertina wire on boundary wall of solar panel (complete) according to the drawing تهیه ونصب سیم خار در بالائی دیوار احاطه مطابق نقشه </t>
  </si>
  <si>
    <t xml:space="preserve">Solar panels stand steel,25 and 45 deg, Large (panels suport structure) پایه سولرپنیل </t>
  </si>
  <si>
    <t xml:space="preserve">Conduct pipe </t>
  </si>
  <si>
    <t xml:space="preserve">Wire tire white and black </t>
  </si>
  <si>
    <t>PKT</t>
  </si>
  <si>
    <t xml:space="preserve">Cable (1*10)mm2  کیبل برق </t>
  </si>
  <si>
    <t xml:space="preserve">Back filling of pipe trench by excavated material.پرکاری خاک معه تپک کاری </t>
  </si>
  <si>
    <t xml:space="preserve">Sub-Total Cost for distribution line (Afs.) </t>
  </si>
  <si>
    <t>BoQ for Boundary wall of solar panels</t>
  </si>
  <si>
    <t xml:space="preserve">Sub-Total Cost for Boundary wall of solar panels (Afs.) </t>
  </si>
  <si>
    <t xml:space="preserve">Supply and Installation of PVC casing pipe class -D, dia.8"  تهیه ونصب کیسنگ  پی وی سی کلاس دی به قطر  8 انچ  </t>
  </si>
  <si>
    <t>Supply and installation of Filter pipe  PVC  Class-D. 8 inch dia. Total area for filter pipe openings should not be more than 25% of total area. (PVC quality test result is required)   تهیه ونصب فلترپی وی سی  ازنوع کلاس دی قطر 8 انچ فیصدی مساحت مسامات فلتر از25 فیصد مساحت مجموعی تجاوز نکند</t>
  </si>
  <si>
    <t xml:space="preserve">Pointing for out side and inside of  Boundry  wall   with  mortar 1:3 (cement -sand).  M: 1:3  هنگاف کاری بیرونی وداخلی با مخلوط سمنت وریگ مارک مخلوط مصاله </t>
  </si>
  <si>
    <t>Job</t>
  </si>
  <si>
    <t xml:space="preserve">Back filling by excavated material.پرکاری خاک معه تپک کاری </t>
  </si>
  <si>
    <t>Gravel Packing from sorted gravel round washed gravel the size of gravel should be determind after well drilling accordding to the sample of starta.
  پرکاری جغل دراطراف پایپ فلتر ازنوع سورت شده بوده جغل لشم دریائی وشسته  که اندازه دانه های جغل نظر به نمونه طبقات بعد از حفاری تعین میگردد..</t>
  </si>
  <si>
    <t>Supply and installation of Polyethylene Reducer, Size (50x40)mmوصل کننده بوتلی نوع پولی ایتیلین</t>
  </si>
  <si>
    <t xml:space="preserve">cable splice kit 2.5-6 mm2 پوش کیبل ضد آب سایز 2.5 الی 6 ملی متر </t>
  </si>
  <si>
    <t xml:space="preserve">سرچاهی فلزی  Well header  </t>
  </si>
  <si>
    <t>M2</t>
  </si>
  <si>
    <t>Plaster work with cement-sand  M: 1:3 for exterioir wall.M: 1:3.   پلسترکاری  بیرونی</t>
  </si>
  <si>
    <t>Isogam insulation on roof of reservoir.ایزوگام برای پوشش ذخیره</t>
  </si>
  <si>
    <t>Supplying, installation, laying and fitting in place of High Density Polyethylene pipe (PE 100 PN 10  SDR 17), Outside Diameter: 63 mm, wall thickness3.8 mm ,weight 0.72 kg/m, Best quality.پایپ پولی ایتیلین بقطر خارجی 63 ملی  با فشارقابل برداشت 10 بار</t>
  </si>
  <si>
    <t xml:space="preserve">BoQ for Solar pump system and  well </t>
  </si>
  <si>
    <t xml:space="preserve">Supply and installation of Hand rail  for reservoir with all required activites according to drawings.کتاره فلزی  </t>
  </si>
  <si>
    <t xml:space="preserve">Supply and installation of Iron Ladder  for reservoir from Angle Iron (40x40)mm, 4mm thick  with all required activites according to drawings painting is included  زینه فلزی مطابق نقشه با رنگ آن </t>
  </si>
  <si>
    <t xml:space="preserve">Plaster work with cement-sand + padlow powder M: 1:3 for inside. M: 1:3. پلسترکاری داخلی با پودر ضد نفوذ آب1:3  </t>
  </si>
  <si>
    <t xml:space="preserve">Painting Plastic Wheather Sheet رنگمالی با رنگ پلاستیکی فیصده %75    </t>
  </si>
  <si>
    <t xml:space="preserve">Prepareing the technical report of well drilling, preparing well strata technical data table and making design of well according to the taken strata ( Location of Filter, Cassing and pump instalation depth ) Under supervission of PRRD representative.تهیه راپور تخنیکی  ,ترتیب جدول تخنیکی چاه  و ترتیب دیزاین چاه  ( موقعیت نصب کسنگ, فلتر و پمپ ) به اساس نمونه اخذ شده طبقات  تحت نظارت نماینده ریاست احیا و انکشاف دهات                                                                                                                                               </t>
  </si>
  <si>
    <t>hour</t>
  </si>
  <si>
    <t>Supply and installation of Polyethylene Reducer, Size (63x50)mmوصل کننده بوتلی نوع پولی ایتیلین</t>
  </si>
  <si>
    <t xml:space="preserve">stone boulder سنگ دریایی برای </t>
  </si>
  <si>
    <t>Bill of Quantity for Solar water pump system with Elevated RCC water Tank</t>
  </si>
  <si>
    <t xml:space="preserve">supply and installation of polyetylene straight coupler ,diameter (63*63)mm وصل کننده مستقیم نوع پولی ایتلین </t>
  </si>
  <si>
    <t>PC</t>
  </si>
  <si>
    <t>Safety rope for holding of solar pump</t>
  </si>
  <si>
    <t>Installation charges for complete system</t>
  </si>
  <si>
    <t>Delivery charges to the installation site  انتقال  سبمرسیبل پمپ و سیستم سولر پنیل ها به ساحه</t>
  </si>
  <si>
    <t xml:space="preserve">Well drilling with Percussion machine diameter (12")  depends on soil texture and Collecting  sample of each hydrogeological formation.
 برمه کاری چاه توسط ماشین کوبه ائی به قطر12( انچ) در هر نوع طبقات وهمچنان  جمع آوری نمونه طبقات هایدروجیولوجیکی </t>
  </si>
  <si>
    <t>Ground rod with copper Cable سیستم آرت همراه با کیبل مسی و تمام محلقات آن</t>
  </si>
  <si>
    <t>float switch ( Mechanically Activated Device for water level detection) سویچ اتومات برای پر شدن ذخیره</t>
  </si>
  <si>
    <t>Well probe sensor هشدار دهنده آب چاه</t>
  </si>
  <si>
    <t>Supply and installation of Polyethylene Reducer, Size (75x63)mmوصل کننده بوتلی نوع پولی ایتیلین</t>
  </si>
  <si>
    <r>
      <t>m</t>
    </r>
    <r>
      <rPr>
        <vertAlign val="superscript"/>
        <sz val="12"/>
        <rFont val="Times New Roman"/>
        <family val="1"/>
      </rPr>
      <t>3</t>
    </r>
  </si>
  <si>
    <r>
      <t>Reinforced Cement Concrete (RCC), M 200kg/cm</t>
    </r>
    <r>
      <rPr>
        <vertAlign val="superscript"/>
        <sz val="12"/>
        <rFont val="Times New Roman"/>
        <family val="1"/>
      </rPr>
      <t>2</t>
    </r>
    <r>
      <rPr>
        <sz val="12"/>
        <rFont val="Times New Roman"/>
        <family val="1"/>
      </rPr>
      <t xml:space="preserve"> including steel bars and shuttering according to the drawings کانکریت سیخدار با مارک مخلوطی 1:1.5:3   همرای قالب بندی  </t>
    </r>
  </si>
  <si>
    <r>
      <t>m</t>
    </r>
    <r>
      <rPr>
        <vertAlign val="superscript"/>
        <sz val="12"/>
        <rFont val="Times New Roman"/>
        <family val="1"/>
      </rPr>
      <t>2</t>
    </r>
  </si>
  <si>
    <t>Supplying, installation, laying and fitting in place of High Density Polyethylene pipe (PE 100 PN 10  SDR 17), Outside Diameter: 75 mm, wall thickness4.5 mm ,weight 1.01 kg/m, Best quality.پایپ پولی ایتیلین بقطر خارجی 75 ملی  با فشارقابل برداشت 10 بار</t>
  </si>
  <si>
    <r>
      <rPr>
        <b/>
        <sz val="14"/>
        <rFont val="Times New Roman"/>
        <family val="1"/>
      </rPr>
      <t>BoQ for Distribution line</t>
    </r>
    <r>
      <rPr>
        <b/>
        <sz val="12"/>
        <rFont val="Times New Roman"/>
        <family val="1"/>
      </rPr>
      <t xml:space="preserve"> </t>
    </r>
    <r>
      <rPr>
        <sz val="14"/>
        <rFont val="Times New Roman"/>
        <family val="1"/>
      </rPr>
      <t>(From Elevated Tank To Stand Tap)</t>
    </r>
  </si>
  <si>
    <t xml:space="preserve">Excavation of foundation in ground type 3-4 کندن کاری درزمین قسم </t>
  </si>
  <si>
    <t xml:space="preserve">Excavation of pipe trench for distribution pipes laying in ground type 3-4 کندن کاری درزمین قسم  </t>
  </si>
  <si>
    <t>Excavation in different ground types 3 کندن کاری درزمین قسم سوم</t>
  </si>
  <si>
    <r>
      <t>m</t>
    </r>
  </si>
  <si>
    <t xml:space="preserve">صفحه سولر  ساخت کشور جرمنی بوده و در هر نوع آب و هوا سازگار بوده و بشترین بازدهی را دارا باشند </t>
  </si>
  <si>
    <t xml:space="preserve">Supply and installation of Galvanized Iron Nipple, diameter 2"اشتت آهني ملمع جست بقطر  </t>
  </si>
  <si>
    <t>Supply and installation of Polyethylene Tee, Size (50x40x50)mmسه دهن نوع پولی ایتیلین</t>
  </si>
  <si>
    <t xml:space="preserve">supply and installation of End Cap ,diameter (40)mm ایند کپ نوع پولی ایتلین </t>
  </si>
  <si>
    <t>Submercible drop cable (4*6)mm2 from panels to solar pump کیبل برق از سولر پنیل الی پمپ</t>
  </si>
  <si>
    <t>Power Cable 2*1.5mm²</t>
  </si>
  <si>
    <t>Hit for water Pipe</t>
  </si>
  <si>
    <t>Supply and installation of Galvanized Iron Nipple 2 1/2" dia   اشتت آهني ملمع جستی بقطر</t>
  </si>
  <si>
    <t xml:space="preserve"> Solar panels(260- 270)watt Grandfous, LORENTZ LC(260-270)/24V, Schott 260-270 watt or Equivalent in below specification and should German made Range of ambient temperature:   233 .. 358 K داده شده باشد صفحه سولر ازنوع ،لورنز ،'گرندفوز . سکات یا معادل آن باید که ساخت جرمنی ویا مطابق استندرد های اروپایی ومشخصات   
Electrical data:
Maximum power point voltage: 31.6 V
Open circuit voltage: 38,4 V to 45.8
Max power point current:8.76  A
Module shortcut current: 9.11 A
Maximum power output: 260- 270 W
Solar module type: POLYCRYSTALLINE or MONOCRYSTALLINE
CE certificate for monocrystalline  and monocrystalline, ISO 9001:2007 Certificate, DIN EN certificate, Efficiency for Monocrystalline 18%-20%, Efficiency for Polycrystalline 15%-18%, Performance to 10 years (min 90% power output), Performance to 20 years (min 80% power output), Visible lable on solar panel with technical specification</t>
  </si>
  <si>
    <t xml:space="preserve">Supply and installation of Galvanized Iron Paddle flange diameter 2 '' (clip on the top of the well to hold up the riser main pipe) کلیپب برای محکم نمودن پایپ چاه </t>
  </si>
  <si>
    <t>BoQ for Main line for well To 20 m3 RCC Elevated drinking water  Tank</t>
  </si>
  <si>
    <t xml:space="preserve">Supply and installaiton of Galvanized Iron (GI) pipe, inside diameter 2"پايپ آهني ملمع جست بقطر داخلي       </t>
  </si>
  <si>
    <t>Supply and installation of Galvanized Iron Union 2"  پیوند آهني ملمع جستی بقطر</t>
  </si>
  <si>
    <t>Supply and installation of Polyethylene Tee, Size (63x40x63)mmسه دهن نوع پولی ایتیلین</t>
  </si>
  <si>
    <t>Supply and installation of Polyethylene Tee, Size (40x40x40)mmسه دهن نوع پولی ایتیلین</t>
  </si>
  <si>
    <t xml:space="preserve">supply and installation of polyetylene straight coupler ,diameter (40*40)mm وصل کننده مستقیم نوع پولی ایتلین </t>
  </si>
  <si>
    <t xml:space="preserve">Supply and installation of Flanged Gate valve (Good quality) Nominal Diameter =2" for distribution system best qualityگیت وال چدنی فلنج دار مکمل به قطردو انچ </t>
  </si>
  <si>
    <t>Supply and installation of Flange adopter  (good quality) Nominal Diameter =63x2 "  best quality فلنج ادیپتر</t>
  </si>
  <si>
    <t xml:space="preserve">House connection from main pipe to inside houses, public buildings (school, mosque and clinic) with its all accessories including 1/2" Saddle clamp, Elbow, Female threaded adapter, (MTA), Gate valve, Water meter, Non return valve, Water tap, Socket, 20mm HDPE pipe with average length of 15 meters each and perfabricated heavy duty water meter box تمدید نل از پایپ عمومی الی داخل خانه ها و ساختمان های عام المنفعه (مکتب، مسجد و کلینیک) با تمامی ملحقات آن از قبیل سدل بست نیم انچ، زانوخم، اتصال ماده، گیت وال (فلکه)، میتر، تمبه وال، شیر دهن، ساکت، پایپ 20 ملی متری پولی ایتلین به طول اوسط 15 متر برای هر خانه و میتر بکس قبلا ساخته شده با کیفیت عالی </t>
  </si>
  <si>
    <t xml:space="preserve">Sub-Total Cost for  well to 20 m3 Rcc Elevated Tank(Afs.) </t>
  </si>
  <si>
    <t>Supplying, installation, laying and fitting in place of High Density Polyethylene pipe (PE 100 PN 10  SDR 17), Outside Diameter: 90 mm, wall thickness4.5 mm ,weight 1.01 kg/m, Best quality.پایپ پولی ایتیلین بقطر خارجی 90 ملی  با فشارقابل برداشت 10 بار</t>
  </si>
  <si>
    <t>Supply and installation of Polyethylene Tee, Size (90x90x90)mmسه دهن نوع پولی ایتیلین</t>
  </si>
  <si>
    <t xml:space="preserve">Supply and installation of Flanged Gate valve (Good quality) Nominal Diameter =3" for distribution system best qualityگیت وال چدنی فلنج دار مکمل به قطرسه انچ </t>
  </si>
  <si>
    <t>Supply and installation of Flange adopter  (good quality) Nominal Diameter =90x3 "  best quality فلنج ادیپتر</t>
  </si>
  <si>
    <t>Supply and installaiton of Mail threaded Adopter (MTA), Size (63mm 2") اداپتر نوع پولی ایتیلین به سایز</t>
  </si>
  <si>
    <t xml:space="preserve">supply and installation of polyetylene straight coupler ,diameter (90*90)mm وصل کننده مستقیم نوع پولی ایتلین </t>
  </si>
  <si>
    <t>Supply and installation of Galvanized Iron Union 3"  پیوند آهني ملمع جستی بقطر</t>
  </si>
  <si>
    <t>Province : Kandahar</t>
  </si>
  <si>
    <t>District : Marof</t>
  </si>
  <si>
    <t>Village : Mally Kaly</t>
  </si>
  <si>
    <r>
      <t xml:space="preserve">Pump test for determination of discharge of well and taking sample of water for quality test after water cleaning </t>
    </r>
    <r>
      <rPr>
        <sz val="12"/>
        <rFont val="Times New Roman"/>
        <family val="1"/>
      </rPr>
      <t xml:space="preserve">   اجرای پمپ تست بخاطردریافت پارامتر دیسچارج چاه وهمچنان نمونه گیری آب بعد از صاف شدن مکمل  برای تعین کیفیت آن </t>
    </r>
    <r>
      <rPr>
        <sz val="12"/>
        <color indexed="51"/>
        <rFont val="Times New Roman"/>
        <family val="1"/>
      </rPr>
      <t xml:space="preserve">. </t>
    </r>
    <r>
      <rPr>
        <sz val="12"/>
        <rFont val="Times New Roman"/>
        <family val="1"/>
      </rPr>
      <t xml:space="preserve">                                                                                                                                                                      . </t>
    </r>
  </si>
  <si>
    <t xml:space="preserve">supply and installation of polyetylene saddel clamp ,diameter 2 1/2''*40)mm سدل بست نوع پولی ایتلین </t>
  </si>
  <si>
    <r>
      <t>Supply and installation of Submersible pump with inverter,Circuit breakers and control box in stainless steel. EN 1.4301 (AISI 304).EN 1.4301 (AISI 304). EN 1.4301 (AISI 904L).  Rated power - P2: 4 kW
Rated voltage: 3 x 380-400-415 V
Main frequency: 50 Hz
Enclosure class: IP68
Insulation class: F
Thermal protection: external
Impeller: Stainless steel
EN 1.4301
AISI 304
Motor: Stainless steel
DIN W.-Nr. 1.4301
AISI 304,  Minimum efficiency index, MEI ≥:0.70 
ErP status: EuP Standalone/Prod.,  Minimum 2 year Warranty, Avg. water production per day: 57 m³/day                                    Solar Pump LORENTZ PS2-4000 C-</t>
    </r>
    <r>
      <rPr>
        <sz val="12"/>
        <color indexed="10"/>
        <rFont val="Times New Roman"/>
        <family val="1"/>
      </rPr>
      <t>SJ-25</t>
    </r>
    <r>
      <rPr>
        <sz val="12"/>
        <color indexed="8"/>
        <rFont val="Times New Roman"/>
        <family val="1"/>
      </rPr>
      <t xml:space="preserve">/Motor ECDRIVE 4000-C 4.0 kW
Pump End PE C-SJ5-25, Controller PS2-4000 ,Pump Unit PU4000 C-SJ5-25 (Motor, Pump End),Solar Pump Grundfose with outlet size    1 1/2" or Equivalent in specification made in Gemany, Hungary or Italian pump ,  سولر پمپ گرندفوس، لورنز دارائی قطر بدنه 4 انچ یا معادل آن طبق مشخصات داده شده فوق ساخت ساخت کشور جرمنی، هنگری ایتالوی ویامطابق استندردهای روپایی ومشخصات داده شده باشد </t>
    </r>
  </si>
  <si>
    <t>HH=188</t>
  </si>
  <si>
    <t xml:space="preserve">Excavation of Valve Box in ground type 3-4 کندن کاری درزمین قسم  </t>
  </si>
  <si>
    <t>1*1*1</t>
  </si>
  <si>
    <t xml:space="preserve">Back filling of Valve Box by excavated material.پرکاری خاک معه تپک کاری </t>
  </si>
  <si>
    <t>90 mm</t>
  </si>
  <si>
    <t>75 mm</t>
  </si>
  <si>
    <t>63 mm</t>
  </si>
  <si>
    <t>50 mm</t>
  </si>
  <si>
    <t>40 mm</t>
  </si>
  <si>
    <t xml:space="preserve">Supply and installation of Flanged Gate valve (Good quality) Nominal Diameter =1 1/2" for distribution system best qualityگیت وال  مکمل   </t>
  </si>
  <si>
    <t xml:space="preserve">supply and installation of polyetylene straight coupler ,diameter (50*50)mm وصل کننده مستقیم نوع پولی ایتلین </t>
  </si>
  <si>
    <t>Supply and installation of Galvanized Iron Union 1 1/2"  پیوند آهني ملمع جستی بقطر</t>
  </si>
  <si>
    <t xml:space="preserve">Supply and installation of Galvanized Iron Socket, diameter 1 1/2"سامي آهني ملمع جست بقطر  </t>
  </si>
  <si>
    <r>
      <t xml:space="preserve"> </t>
    </r>
    <r>
      <rPr>
        <b/>
        <sz val="12"/>
        <rFont val="Times New Roman"/>
        <family val="1"/>
      </rPr>
      <t xml:space="preserve">نوت </t>
    </r>
    <r>
      <rPr>
        <sz val="12"/>
        <rFont val="Times New Roman"/>
        <family val="1"/>
      </rPr>
      <t xml:space="preserve">:حفاری چاه از نوع کوبه یی بوده  که عمق چاه 120 متر درنظر گرفته شده  چونکه معلومات دقیق در ارتباط به سطح آبهائی زیر زمینی درین ساحه موجود نبوده بناً الی نتیجه مؤفقانه چاه کیفیت آب و پمپ تست آن باید کارهای بعدی پروژه یعنی خریداری سولرپمپ، پنیل ها، اعمار ذخیره  وتمدید سیستم تقسیماتی صورت نگیرد. حد اقل مقدار آبدهی چاه باید </t>
    </r>
    <r>
      <rPr>
        <sz val="12"/>
        <color indexed="8"/>
        <rFont val="Times New Roman"/>
        <family val="1"/>
      </rPr>
      <t xml:space="preserve">1.52 </t>
    </r>
    <r>
      <rPr>
        <sz val="12"/>
        <rFont val="Times New Roman"/>
        <family val="1"/>
      </rPr>
      <t xml:space="preserve">لیتر در ثانیه باشد درصورتیکه مقدار آبدهی در حین پمپ تست کمتر از مقدار یاد شده باشد ریاست آبرسانی را در جریان گذاشته ممکن که در مشخصات واتر پمپ وپنیل ها تغیر آئید ویا کار های بعدی پروژه لغوه گردد،حفاری به قطر 12 انچ کسنگ وفلتر آن پی وی سی (محکم کاری توسط خار پیچ)  از نوع کلاس D وقطر8 ا نچ درنظر گرفته شده است . عمق چاه تابع نوعیت طبقات بوده . </t>
    </r>
  </si>
  <si>
    <t>A1</t>
  </si>
  <si>
    <t>Supplying, installation, laying and fitting in place of High Density Polyethylene pipe (PE 100 PN 11  SDR 11), Outside Diameter: 50 mm, wall thickness 4.6 mm ,weight 0.672 kg/m, Best quality.پایپ پولی ایتیلین بقطر خارجی 50 ملی  با فشارقابل برداشت 16 بار</t>
  </si>
  <si>
    <t>Supply and installaiton of Mail threaded Adopter (MTA), Size (50mm x 1 1/2") اداپتر نوع پولی ایتیلین به سایز</t>
  </si>
  <si>
    <t xml:space="preserve">Supply and installation of PE Elbow, diameter 50 mm زانو خم پولی اتلینی بقطر  </t>
  </si>
  <si>
    <t>Supply and installation of  Gate valve (Good quality) Nominal Diameter = 1 1/2 " for distribution system best qualit
  تهیه ونصب گیت وال دوانچ چدنی فلنج دار مکمل</t>
  </si>
  <si>
    <t xml:space="preserve">Supply and installation of (good quility non return valve Dia = 1 1/2" for riser main pipe in pump house, best quality with all related fittings تهیه ونصب تمبه والو به قطردو انچ </t>
  </si>
  <si>
    <t>Supply and installation of Flange adopter  (good quality) Nominal Diameter =90x3"  best quality فلنج ادیپتر</t>
  </si>
  <si>
    <t>Supply and installaiton of Mail threaded Adopter (MTA), Size (50 x 1 1/2") اداپتر نوع پولی ایتیلین به سایز</t>
  </si>
  <si>
    <t xml:space="preserve">Supply and installation of Galvanized Iron Nipple, diameter 1 1/ 2"اشتت آهني ملمع جست بقطر  </t>
  </si>
  <si>
    <t>Supply and installation of Galvanized Iron Nipple 3" dia   اشتت آهني ملمع جستی بقطر</t>
  </si>
  <si>
    <t xml:space="preserve">Supply and installation of Galvanized Iron Socket, diameter 3"سامي آهني ملمع جست بقطر  </t>
  </si>
  <si>
    <t xml:space="preserve">Supply and installation of Galvanized Iron Elbow, diameter 1 1/2"زانو خم آهني ملمع جست بقطر  </t>
  </si>
  <si>
    <t xml:space="preserve">Supply and installation of Galvanized Iron Elbow, diameter 3"زانو خم آهني ملمع جست بقطر  </t>
  </si>
  <si>
    <t>Supply and installation of End cup for the wash out pipe 2" فلق برای پایپ شستشو</t>
  </si>
  <si>
    <t xml:space="preserve">Supply and installation of Flanged Gate valve (Good quality) Nominal Diameter =3" for distribution system best qualityگیت وال چدنی فلنج دار مکمل به قطردو نیم انچ </t>
  </si>
  <si>
    <t xml:space="preserve">Supply and installaiton of Galvanized Iron (GI) pipe, inside diameter 1 1/ 2"پايپ آهني ملمع جست بقطر داخلي       </t>
  </si>
  <si>
    <t xml:space="preserve">Supply and installaiton of Galvanized Iron (GI) pipe, inside diameter 3"پايپ آهني ملمع جست بقطر داخلي       </t>
  </si>
  <si>
    <t>Ston M</t>
  </si>
  <si>
    <t>Supplying, installation, laying and fitting in place of High Density Polyethylene pipe (PE 100 PN 16 SDR 11), Outside Diameter: 32 mm, wall thickness 2.9 mm ,weight 0.279kg/m, Best quality.پایپ پولی ایتیلین بقطر خارجی 32 ملی  با فشارقابل برداشت 16 بار</t>
  </si>
  <si>
    <t>Supplying, installation, laying and fitting in place of High Density Polyethylene pipe (PE 100 PN 16 SDR 11), Outside Diameter: 40 mm, wall thickness 2.9 mm ,weight 0.67kg/m, Best quality.پایپ پولی ایتیلین بقطر خارجی 40 ملی  با فشارقابل برداشت 16 بار</t>
  </si>
  <si>
    <t>Supplying, installation, laying and fitting in place of High Density Polyethylene pipe (PE 100 PN 10 SDR 17), Outside Diameter: 50 mm, wall thickness3.7 mm ,weight 0.45kg/m, Best quality.پایپ پولی ایتیلین بقطر خارجی 50 ملی  با فشارقابل برداشت 10 بار</t>
  </si>
  <si>
    <t xml:space="preserve">supply and installation of End Cap ,diameter (32)mm ایند کپ نوع پولی ایتلین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</si>
</sst>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ريال&quot;\ #,##0_-;&quot;ريال&quot;\ #,##0\-"/>
    <numFmt numFmtId="171" formatCode="&quot;ريال&quot;\ #,##0_-;[Red]&quot;ريال&quot;\ #,##0\-"/>
    <numFmt numFmtId="172" formatCode="&quot;ريال&quot;\ #,##0.00_-;&quot;ريال&quot;\ #,##0.00\-"/>
    <numFmt numFmtId="173" formatCode="&quot;ريال&quot;\ #,##0.00_-;[Red]&quot;ريال&quot;\ #,##0.00\-"/>
    <numFmt numFmtId="174" formatCode="_-&quot;ريال&quot;\ * #,##0_-;_-&quot;ريال&quot;\ * #,##0\-;_-&quot;ريال&quot;\ * &quot;-&quot;_-;_-@_-"/>
    <numFmt numFmtId="175" formatCode="_-* #,##0_-;_-* #,##0\-;_-* &quot;-&quot;_-;_-@_-"/>
    <numFmt numFmtId="176" formatCode="_-&quot;ريال&quot;\ * #,##0.00_-;_-&quot;ريال&quot;\ * #,##0.00\-;_-&quot;ريال&quot;\ * &quot;-&quot;??_-;_-@_-"/>
    <numFmt numFmtId="177" formatCode="_-* #,##0.00_-;_-* #,##0.00\-;_-* &quot;-&quot;??_-;_-@_-"/>
    <numFmt numFmtId="178" formatCode="0.000"/>
    <numFmt numFmtId="179" formatCode="0.0"/>
    <numFmt numFmtId="180" formatCode="0.0000"/>
    <numFmt numFmtId="181" formatCode="0.00000"/>
    <numFmt numFmtId="182" formatCode="0.000000"/>
    <numFmt numFmtId="183" formatCode="0.0000000"/>
    <numFmt numFmtId="184" formatCode="0.00000000"/>
    <numFmt numFmtId="185" formatCode="0.0000000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00_);_(* \(#,##0.000\);_(* &quot;-&quot;??_);_(@_)"/>
    <numFmt numFmtId="195" formatCode="_(* #,##0.0_);_(* \(#,##0.0\);_(* &quot;-&quot;??_);_(@_)"/>
    <numFmt numFmtId="196" formatCode="_(* #,##0_);_(* \(#,##0\);_(* &quot;-&quot;??_);_(@_)"/>
    <numFmt numFmtId="197" formatCode="#,##0.0"/>
    <numFmt numFmtId="198" formatCode="#,##0.000"/>
    <numFmt numFmtId="199" formatCode="#,##0.0000"/>
    <numFmt numFmtId="200" formatCode="0&quot;-&quot;#"/>
    <numFmt numFmtId="201" formatCode="#&quot;-&quot;#"/>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Red]#,##0.00"/>
    <numFmt numFmtId="209" formatCode="&quot;Yes&quot;;&quot;Yes&quot;;&quot;No&quot;"/>
    <numFmt numFmtId="210" formatCode="&quot;True&quot;;&quot;True&quot;;&quot;False&quot;"/>
    <numFmt numFmtId="211" formatCode="&quot;On&quot;;&quot;On&quot;;&quot;Off&quot;"/>
    <numFmt numFmtId="212" formatCode="[$€-2]\ #,##0.00_);[Red]\([$€-2]\ #,##0.00\)"/>
    <numFmt numFmtId="213" formatCode="00000"/>
    <numFmt numFmtId="214" formatCode="0.00;[Red]0.00"/>
    <numFmt numFmtId="215" formatCode="[$-409]dddd\,\ mmmm\ d\,\ yyyy"/>
    <numFmt numFmtId="216" formatCode="[$-409]h:mm:ss\ AM/PM"/>
    <numFmt numFmtId="217" formatCode="[$-3000401]0"/>
  </numFmts>
  <fonts count="57">
    <font>
      <sz val="10"/>
      <name val="Arial"/>
      <family val="0"/>
    </font>
    <font>
      <u val="single"/>
      <sz val="10"/>
      <color indexed="36"/>
      <name val="Arial"/>
      <family val="2"/>
    </font>
    <font>
      <u val="single"/>
      <sz val="10"/>
      <color indexed="12"/>
      <name val="Arial"/>
      <family val="2"/>
    </font>
    <font>
      <b/>
      <sz val="12"/>
      <name val="Times New Roman"/>
      <family val="1"/>
    </font>
    <font>
      <b/>
      <sz val="14"/>
      <name val="Times New Roman"/>
      <family val="1"/>
    </font>
    <font>
      <sz val="10"/>
      <name val="Times New Roman"/>
      <family val="1"/>
    </font>
    <font>
      <b/>
      <sz val="10"/>
      <name val="Times New Roman"/>
      <family val="1"/>
    </font>
    <font>
      <b/>
      <sz val="8"/>
      <name val="Times New Roman"/>
      <family val="1"/>
    </font>
    <font>
      <sz val="14"/>
      <name val="Times New Roman"/>
      <family val="1"/>
    </font>
    <font>
      <sz val="14"/>
      <name val="B Nazanin"/>
      <family val="0"/>
    </font>
    <font>
      <sz val="12"/>
      <name val="Times New Roman"/>
      <family val="1"/>
    </font>
    <font>
      <b/>
      <sz val="11"/>
      <name val="Times New Roman"/>
      <family val="1"/>
    </font>
    <font>
      <sz val="12"/>
      <color indexed="8"/>
      <name val="Times New Roman"/>
      <family val="1"/>
    </font>
    <font>
      <vertAlign val="superscript"/>
      <sz val="12"/>
      <name val="Times New Roman"/>
      <family val="1"/>
    </font>
    <font>
      <b/>
      <sz val="16"/>
      <name val="Times New Roman"/>
      <family val="1"/>
    </font>
    <font>
      <sz val="11"/>
      <color indexed="8"/>
      <name val="Times New Roman"/>
      <family val="1"/>
    </font>
    <font>
      <sz val="11"/>
      <name val="Times New Roman"/>
      <family val="1"/>
    </font>
    <font>
      <sz val="10"/>
      <color indexed="8"/>
      <name val="Times New Roman"/>
      <family val="1"/>
    </font>
    <font>
      <sz val="12"/>
      <color indexed="51"/>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vertical="center"/>
    </xf>
    <xf numFmtId="0" fontId="6"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3" fontId="5" fillId="0" borderId="0" xfId="0" applyNumberFormat="1" applyFont="1" applyAlignment="1">
      <alignment/>
    </xf>
    <xf numFmtId="0" fontId="5" fillId="0" borderId="10" xfId="0" applyFont="1" applyBorder="1" applyAlignment="1">
      <alignment/>
    </xf>
    <xf numFmtId="0" fontId="5" fillId="0" borderId="13" xfId="0" applyFont="1" applyFill="1" applyBorder="1" applyAlignment="1">
      <alignment horizontal="right" vertical="center" wrapText="1" readingOrder="2"/>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xf>
    <xf numFmtId="0" fontId="5" fillId="0" borderId="10" xfId="0" applyFont="1" applyFill="1" applyBorder="1" applyAlignment="1">
      <alignment horizontal="left" vertical="center" wrapText="1"/>
    </xf>
    <xf numFmtId="0" fontId="6" fillId="0" borderId="12" xfId="0" applyFont="1" applyBorder="1" applyAlignment="1">
      <alignment horizontal="center" wrapText="1"/>
    </xf>
    <xf numFmtId="3" fontId="10" fillId="0" borderId="0" xfId="0" applyNumberFormat="1" applyFont="1" applyAlignment="1">
      <alignment horizontal="center"/>
    </xf>
    <xf numFmtId="0" fontId="6" fillId="0" borderId="10" xfId="0" applyFont="1" applyBorder="1" applyAlignment="1">
      <alignment horizontal="left" vertical="center" wrapText="1"/>
    </xf>
    <xf numFmtId="0" fontId="0" fillId="0" borderId="0" xfId="0" applyFont="1" applyAlignment="1">
      <alignment/>
    </xf>
    <xf numFmtId="0" fontId="5" fillId="33" borderId="10" xfId="0" applyFont="1" applyFill="1" applyBorder="1" applyAlignment="1">
      <alignment horizontal="left" vertical="center" wrapText="1"/>
    </xf>
    <xf numFmtId="0" fontId="5" fillId="33" borderId="0" xfId="0" applyFont="1" applyFill="1" applyAlignment="1">
      <alignment/>
    </xf>
    <xf numFmtId="0" fontId="3" fillId="33" borderId="10" xfId="0" applyFont="1" applyFill="1" applyBorder="1" applyAlignment="1">
      <alignment horizontal="left" vertical="center"/>
    </xf>
    <xf numFmtId="0" fontId="5" fillId="33" borderId="10" xfId="0" applyFont="1" applyFill="1" applyBorder="1" applyAlignment="1">
      <alignment vertical="center"/>
    </xf>
    <xf numFmtId="0" fontId="11" fillId="0" borderId="10" xfId="0" applyFont="1" applyBorder="1" applyAlignment="1">
      <alignment horizontal="left" vertical="center"/>
    </xf>
    <xf numFmtId="0" fontId="5" fillId="34" borderId="0" xfId="0" applyFont="1" applyFill="1" applyAlignment="1">
      <alignment/>
    </xf>
    <xf numFmtId="0" fontId="5" fillId="0" borderId="0" xfId="0" applyFont="1" applyBorder="1" applyAlignment="1">
      <alignment/>
    </xf>
    <xf numFmtId="0" fontId="5" fillId="33" borderId="10" xfId="0" applyFont="1" applyFill="1" applyBorder="1" applyAlignment="1">
      <alignment/>
    </xf>
    <xf numFmtId="0" fontId="3" fillId="0" borderId="14" xfId="0" applyFont="1" applyBorder="1" applyAlignment="1">
      <alignment horizontal="left"/>
    </xf>
    <xf numFmtId="0" fontId="7"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xf>
    <xf numFmtId="0" fontId="6"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Alignment="1">
      <alignment/>
    </xf>
    <xf numFmtId="3" fontId="5" fillId="0" borderId="0" xfId="0" applyNumberFormat="1" applyFont="1" applyAlignment="1">
      <alignment horizontal="center"/>
    </xf>
    <xf numFmtId="0" fontId="10" fillId="0" borderId="19" xfId="58" applyFont="1" applyBorder="1" applyAlignment="1">
      <alignment horizontal="center" vertical="center" wrapText="1"/>
      <protection/>
    </xf>
    <xf numFmtId="0" fontId="12" fillId="0" borderId="20" xfId="0" applyFont="1" applyBorder="1" applyAlignment="1">
      <alignment wrapText="1"/>
    </xf>
    <xf numFmtId="0" fontId="12" fillId="0" borderId="20" xfId="0" applyFont="1" applyBorder="1" applyAlignment="1">
      <alignment horizontal="center" vertical="center" wrapText="1"/>
    </xf>
    <xf numFmtId="3" fontId="10" fillId="0" borderId="20" xfId="0" applyNumberFormat="1" applyFont="1" applyFill="1" applyBorder="1" applyAlignment="1">
      <alignment horizontal="center" vertical="center"/>
    </xf>
    <xf numFmtId="0" fontId="10" fillId="0" borderId="20" xfId="0" applyFont="1" applyBorder="1" applyAlignment="1">
      <alignment horizontal="left" vertical="center" wrapText="1" readingOrder="1"/>
    </xf>
    <xf numFmtId="0" fontId="10" fillId="0" borderId="20" xfId="57" applyFont="1" applyFill="1" applyBorder="1" applyAlignment="1">
      <alignment vertical="justify" readingOrder="1"/>
      <protection/>
    </xf>
    <xf numFmtId="0" fontId="10" fillId="0" borderId="20" xfId="57" applyFont="1" applyFill="1" applyBorder="1" applyAlignment="1">
      <alignment vertical="justify" wrapText="1"/>
      <protection/>
    </xf>
    <xf numFmtId="2" fontId="10" fillId="0" borderId="2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20" xfId="57" applyFont="1" applyFill="1" applyBorder="1" applyAlignment="1">
      <alignment horizontal="left" vertical="center" wrapText="1"/>
      <protection/>
    </xf>
    <xf numFmtId="2" fontId="10" fillId="0" borderId="2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0" fillId="0" borderId="20" xfId="57" applyFont="1" applyFill="1" applyBorder="1" applyAlignment="1">
      <alignment vertical="justify"/>
      <protection/>
    </xf>
    <xf numFmtId="0" fontId="10" fillId="0" borderId="20" xfId="0" applyFont="1" applyBorder="1" applyAlignment="1">
      <alignment horizontal="center" vertical="center"/>
    </xf>
    <xf numFmtId="0" fontId="10" fillId="0" borderId="20" xfId="0" applyFont="1" applyFill="1" applyBorder="1" applyAlignment="1">
      <alignment horizontal="center" vertical="center" wrapText="1"/>
    </xf>
    <xf numFmtId="0" fontId="12" fillId="33" borderId="20" xfId="0" applyFont="1" applyFill="1" applyBorder="1" applyAlignment="1">
      <alignment horizontal="left" vertical="center" wrapText="1"/>
    </xf>
    <xf numFmtId="0" fontId="10" fillId="33" borderId="20" xfId="59" applyFont="1" applyFill="1" applyBorder="1" applyAlignment="1">
      <alignment horizontal="center" vertical="center" wrapText="1"/>
      <protection/>
    </xf>
    <xf numFmtId="3" fontId="10" fillId="33" borderId="20" xfId="0" applyNumberFormat="1" applyFont="1" applyFill="1" applyBorder="1" applyAlignment="1">
      <alignment horizontal="center" vertical="center"/>
    </xf>
    <xf numFmtId="0" fontId="12" fillId="0" borderId="20" xfId="0" applyFont="1" applyFill="1" applyBorder="1" applyAlignment="1">
      <alignment horizontal="left" vertical="center" wrapText="1"/>
    </xf>
    <xf numFmtId="0" fontId="10" fillId="33" borderId="20" xfId="0" applyNumberFormat="1" applyFont="1" applyFill="1" applyBorder="1" applyAlignment="1">
      <alignment horizontal="center" vertical="center"/>
    </xf>
    <xf numFmtId="0" fontId="10" fillId="0" borderId="20" xfId="0" applyFont="1" applyBorder="1" applyAlignment="1">
      <alignment vertical="center"/>
    </xf>
    <xf numFmtId="0" fontId="10" fillId="33" borderId="20" xfId="59" applyFont="1" applyFill="1" applyBorder="1" applyAlignment="1">
      <alignment horizontal="left" vertical="center" wrapText="1"/>
      <protection/>
    </xf>
    <xf numFmtId="2" fontId="10" fillId="0" borderId="20" xfId="0" applyNumberFormat="1" applyFont="1" applyFill="1" applyBorder="1" applyAlignment="1">
      <alignment horizontal="center" vertical="center"/>
    </xf>
    <xf numFmtId="0" fontId="10" fillId="0" borderId="20" xfId="0" applyFont="1" applyFill="1" applyBorder="1" applyAlignment="1">
      <alignment vertical="center" wrapText="1"/>
    </xf>
    <xf numFmtId="0" fontId="10" fillId="33" borderId="20" xfId="0" applyFont="1" applyFill="1" applyBorder="1" applyAlignment="1">
      <alignment vertical="center"/>
    </xf>
    <xf numFmtId="0" fontId="10" fillId="33" borderId="19" xfId="59" applyFont="1" applyFill="1" applyBorder="1" applyAlignment="1">
      <alignment horizontal="center" vertical="center" wrapText="1"/>
      <protection/>
    </xf>
    <xf numFmtId="0" fontId="10" fillId="0" borderId="19" xfId="59" applyFont="1" applyFill="1" applyBorder="1" applyAlignment="1">
      <alignment horizontal="center" vertical="center" wrapText="1"/>
      <protection/>
    </xf>
    <xf numFmtId="0" fontId="12" fillId="0" borderId="20" xfId="0" applyFont="1" applyBorder="1" applyAlignment="1">
      <alignment vertical="center" wrapText="1"/>
    </xf>
    <xf numFmtId="0" fontId="12" fillId="0" borderId="20" xfId="0" applyFont="1" applyBorder="1" applyAlignment="1">
      <alignment horizontal="left" vertical="center" wrapText="1"/>
    </xf>
    <xf numFmtId="0" fontId="10" fillId="0" borderId="20" xfId="58" applyFont="1" applyBorder="1" applyAlignment="1">
      <alignment horizontal="left" vertical="center" wrapText="1"/>
      <protection/>
    </xf>
    <xf numFmtId="0" fontId="12" fillId="0" borderId="20" xfId="0" applyFont="1" applyFill="1" applyBorder="1" applyAlignment="1">
      <alignment vertical="center" wrapText="1"/>
    </xf>
    <xf numFmtId="0" fontId="12" fillId="0" borderId="20" xfId="0" applyFont="1" applyFill="1" applyBorder="1" applyAlignment="1">
      <alignment horizontal="center" vertical="center" wrapText="1"/>
    </xf>
    <xf numFmtId="0" fontId="12" fillId="33" borderId="20"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vertical="top" wrapText="1"/>
    </xf>
    <xf numFmtId="0" fontId="10" fillId="33" borderId="20" xfId="58" applyFont="1" applyFill="1" applyBorder="1" applyAlignment="1">
      <alignment horizontal="left" vertical="center" wrapText="1"/>
      <protection/>
    </xf>
    <xf numFmtId="2" fontId="10" fillId="33" borderId="20" xfId="0" applyNumberFormat="1" applyFont="1" applyFill="1" applyBorder="1" applyAlignment="1">
      <alignment horizontal="center" vertical="center"/>
    </xf>
    <xf numFmtId="0" fontId="10" fillId="0" borderId="19" xfId="58"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79" fontId="10" fillId="0" borderId="20" xfId="0" applyNumberFormat="1" applyFont="1" applyFill="1" applyBorder="1" applyAlignment="1">
      <alignment horizontal="center" vertical="center"/>
    </xf>
    <xf numFmtId="0" fontId="10" fillId="33" borderId="20" xfId="0" applyFont="1" applyFill="1" applyBorder="1" applyAlignment="1">
      <alignment horizontal="center" vertical="center"/>
    </xf>
    <xf numFmtId="0" fontId="37" fillId="0" borderId="0" xfId="0" applyFont="1" applyAlignment="1">
      <alignment/>
    </xf>
    <xf numFmtId="3" fontId="37" fillId="0" borderId="0" xfId="0" applyNumberFormat="1" applyFont="1" applyAlignment="1">
      <alignment horizontal="center"/>
    </xf>
    <xf numFmtId="0" fontId="10" fillId="33" borderId="20" xfId="58" applyNumberFormat="1" applyFont="1" applyFill="1" applyBorder="1" applyAlignment="1">
      <alignment horizontal="center" vertical="center" wrapText="1"/>
      <protection/>
    </xf>
    <xf numFmtId="0" fontId="12" fillId="0" borderId="20" xfId="0" applyFont="1" applyFill="1" applyBorder="1" applyAlignment="1">
      <alignment horizontal="left" vertical="top" wrapText="1"/>
    </xf>
    <xf numFmtId="3" fontId="12" fillId="33" borderId="20" xfId="0" applyNumberFormat="1" applyFont="1" applyFill="1" applyBorder="1" applyAlignment="1">
      <alignment horizontal="center" vertical="center" wrapText="1"/>
    </xf>
    <xf numFmtId="0" fontId="5" fillId="33" borderId="10" xfId="0" applyFont="1" applyFill="1" applyBorder="1" applyAlignment="1">
      <alignment horizontal="left" vertical="center"/>
    </xf>
    <xf numFmtId="0" fontId="10" fillId="33" borderId="20" xfId="0" applyFont="1" applyFill="1" applyBorder="1" applyAlignment="1">
      <alignment horizontal="left" vertical="center" wrapText="1"/>
    </xf>
    <xf numFmtId="0" fontId="10" fillId="33" borderId="20" xfId="0" applyFont="1" applyFill="1" applyBorder="1" applyAlignment="1">
      <alignment vertical="center" wrapText="1"/>
    </xf>
    <xf numFmtId="0" fontId="10" fillId="33" borderId="20" xfId="0" applyNumberFormat="1" applyFont="1" applyFill="1" applyBorder="1" applyAlignment="1">
      <alignment horizontal="center" vertical="center" wrapText="1"/>
    </xf>
    <xf numFmtId="0" fontId="10" fillId="33" borderId="20" xfId="58" applyFont="1" applyFill="1" applyBorder="1" applyAlignment="1">
      <alignment horizontal="center" vertical="center" wrapText="1"/>
      <protection/>
    </xf>
    <xf numFmtId="0" fontId="10" fillId="33" borderId="10" xfId="0" applyFont="1" applyFill="1" applyBorder="1" applyAlignment="1">
      <alignment vertical="center"/>
    </xf>
    <xf numFmtId="0" fontId="10" fillId="33" borderId="0" xfId="0" applyFont="1" applyFill="1" applyAlignment="1">
      <alignment/>
    </xf>
    <xf numFmtId="0" fontId="10" fillId="33" borderId="20" xfId="58" applyNumberFormat="1" applyFont="1" applyFill="1" applyBorder="1" applyAlignment="1">
      <alignment horizontal="center" vertical="center"/>
      <protection/>
    </xf>
    <xf numFmtId="0" fontId="10" fillId="33" borderId="20" xfId="0" applyFont="1" applyFill="1" applyBorder="1" applyAlignment="1">
      <alignment horizontal="center" vertical="center" wrapText="1"/>
    </xf>
    <xf numFmtId="1" fontId="10" fillId="33" borderId="20" xfId="58" applyNumberFormat="1" applyFont="1" applyFill="1" applyBorder="1" applyAlignment="1">
      <alignment horizontal="center" vertical="center"/>
      <protection/>
    </xf>
    <xf numFmtId="0" fontId="10" fillId="33" borderId="20" xfId="59" applyNumberFormat="1" applyFont="1" applyFill="1" applyBorder="1" applyAlignment="1">
      <alignment horizontal="center" vertical="center"/>
      <protection/>
    </xf>
    <xf numFmtId="1" fontId="10" fillId="33" borderId="20" xfId="59" applyNumberFormat="1" applyFont="1" applyFill="1" applyBorder="1" applyAlignment="1">
      <alignment horizontal="center" vertical="center"/>
      <protection/>
    </xf>
    <xf numFmtId="0" fontId="10" fillId="0" borderId="20" xfId="0" applyFont="1" applyFill="1" applyBorder="1" applyAlignment="1">
      <alignment horizontal="left" vertical="top" wrapText="1"/>
    </xf>
    <xf numFmtId="0" fontId="56" fillId="0" borderId="20" xfId="0" applyNumberFormat="1" applyFont="1" applyFill="1" applyBorder="1" applyAlignment="1">
      <alignment horizontal="left" vertical="top" wrapText="1" readingOrder="1"/>
    </xf>
    <xf numFmtId="0" fontId="10" fillId="0" borderId="10" xfId="0" applyFont="1" applyBorder="1" applyAlignment="1">
      <alignment horizontal="center" vertical="center" wrapText="1"/>
    </xf>
    <xf numFmtId="3" fontId="4" fillId="35" borderId="21" xfId="0" applyNumberFormat="1" applyFont="1" applyFill="1" applyBorder="1" applyAlignment="1">
      <alignment horizontal="center" vertical="center"/>
    </xf>
    <xf numFmtId="0" fontId="3" fillId="35" borderId="22" xfId="0" applyFont="1" applyFill="1" applyBorder="1" applyAlignment="1">
      <alignment horizontal="left" vertical="center"/>
    </xf>
    <xf numFmtId="3" fontId="4" fillId="8" borderId="21" xfId="0" applyNumberFormat="1" applyFont="1" applyFill="1" applyBorder="1" applyAlignment="1">
      <alignment horizontal="center" vertical="center"/>
    </xf>
    <xf numFmtId="3" fontId="4" fillId="8" borderId="20" xfId="0" applyNumberFormat="1" applyFont="1" applyFill="1" applyBorder="1" applyAlignment="1">
      <alignment horizontal="center" vertical="center"/>
    </xf>
    <xf numFmtId="0" fontId="3" fillId="8" borderId="10" xfId="0" applyFont="1" applyFill="1" applyBorder="1" applyAlignment="1">
      <alignment horizontal="left" vertical="center"/>
    </xf>
    <xf numFmtId="0" fontId="5" fillId="8" borderId="10" xfId="0" applyFont="1" applyFill="1" applyBorder="1" applyAlignment="1">
      <alignment/>
    </xf>
    <xf numFmtId="0" fontId="5" fillId="13" borderId="23" xfId="0" applyFont="1" applyFill="1" applyBorder="1" applyAlignment="1">
      <alignment horizontal="center" vertical="center"/>
    </xf>
    <xf numFmtId="0" fontId="5" fillId="13" borderId="23" xfId="0" applyFont="1" applyFill="1" applyBorder="1" applyAlignment="1">
      <alignment vertical="center"/>
    </xf>
    <xf numFmtId="3" fontId="14" fillId="13" borderId="23" xfId="0" applyNumberFormat="1" applyFont="1" applyFill="1" applyBorder="1" applyAlignment="1">
      <alignment horizontal="center" vertical="center"/>
    </xf>
    <xf numFmtId="0" fontId="5" fillId="13" borderId="20" xfId="0" applyFont="1" applyFill="1" applyBorder="1" applyAlignment="1">
      <alignment vertical="center"/>
    </xf>
    <xf numFmtId="0" fontId="3" fillId="8" borderId="24" xfId="0" applyFont="1" applyFill="1" applyBorder="1" applyAlignment="1">
      <alignment horizontal="left" vertical="center"/>
    </xf>
    <xf numFmtId="0" fontId="5" fillId="0" borderId="25" xfId="0" applyFont="1" applyBorder="1" applyAlignment="1">
      <alignment/>
    </xf>
    <xf numFmtId="0" fontId="5" fillId="0" borderId="0" xfId="0" applyFont="1" applyAlignment="1">
      <alignment/>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1" fontId="16" fillId="33" borderId="20" xfId="59" applyNumberFormat="1" applyFont="1" applyFill="1" applyBorder="1" applyAlignment="1">
      <alignment horizontal="center" vertical="center"/>
      <protection/>
    </xf>
    <xf numFmtId="0" fontId="16" fillId="33" borderId="20" xfId="59" applyNumberFormat="1" applyFont="1" applyFill="1" applyBorder="1" applyAlignment="1">
      <alignment horizontal="center" vertical="center"/>
      <protection/>
    </xf>
    <xf numFmtId="3" fontId="16" fillId="33" borderId="20" xfId="0" applyNumberFormat="1" applyFont="1" applyFill="1" applyBorder="1" applyAlignment="1">
      <alignment horizontal="center" vertical="center"/>
    </xf>
    <xf numFmtId="0" fontId="17" fillId="0" borderId="20" xfId="0" applyFont="1" applyBorder="1" applyAlignment="1">
      <alignment horizontal="center" vertical="center" wrapText="1"/>
    </xf>
    <xf numFmtId="0" fontId="17" fillId="33" borderId="20" xfId="0" applyFont="1" applyFill="1" applyBorder="1" applyAlignment="1">
      <alignment horizontal="center" vertical="center" wrapText="1"/>
    </xf>
    <xf numFmtId="0" fontId="16" fillId="33" borderId="20" xfId="0" applyNumberFormat="1" applyFont="1" applyFill="1" applyBorder="1" applyAlignment="1">
      <alignment horizontal="center" vertical="center"/>
    </xf>
    <xf numFmtId="2" fontId="16" fillId="33"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1" fontId="5" fillId="33" borderId="20" xfId="59" applyNumberFormat="1" applyFont="1" applyFill="1" applyBorder="1" applyAlignment="1">
      <alignment horizontal="center" vertical="center"/>
      <protection/>
    </xf>
    <xf numFmtId="0" fontId="16" fillId="33" borderId="20" xfId="0" applyFont="1" applyFill="1" applyBorder="1" applyAlignment="1">
      <alignment horizontal="left" vertical="center" wrapText="1"/>
    </xf>
    <xf numFmtId="0" fontId="16" fillId="0" borderId="20" xfId="59" applyFont="1" applyFill="1" applyBorder="1" applyAlignment="1">
      <alignment horizontal="left" vertical="center" wrapText="1"/>
      <protection/>
    </xf>
    <xf numFmtId="0" fontId="5" fillId="0" borderId="20" xfId="0" applyFont="1" applyBorder="1" applyAlignment="1">
      <alignment horizontal="center" vertical="center"/>
    </xf>
    <xf numFmtId="0" fontId="16" fillId="0" borderId="20" xfId="59" applyFont="1" applyBorder="1" applyAlignment="1">
      <alignment vertical="center" wrapText="1"/>
      <protection/>
    </xf>
    <xf numFmtId="0" fontId="15" fillId="33" borderId="20"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10" fillId="33" borderId="20" xfId="59" applyFont="1" applyFill="1" applyBorder="1" applyAlignment="1">
      <alignment horizontal="center" vertical="center"/>
      <protection/>
    </xf>
    <xf numFmtId="1" fontId="16" fillId="33" borderId="20" xfId="58" applyNumberFormat="1" applyFont="1" applyFill="1" applyBorder="1" applyAlignment="1">
      <alignment horizontal="center" vertical="center"/>
      <protection/>
    </xf>
    <xf numFmtId="0" fontId="10" fillId="33" borderId="20" xfId="58" applyFont="1" applyFill="1" applyBorder="1" applyAlignment="1">
      <alignment horizontal="center" vertical="center"/>
      <protection/>
    </xf>
    <xf numFmtId="3" fontId="37" fillId="0" borderId="0" xfId="0" applyNumberFormat="1" applyFont="1" applyAlignment="1">
      <alignment horizontal="left"/>
    </xf>
    <xf numFmtId="0" fontId="3" fillId="0" borderId="26" xfId="0" applyFont="1" applyBorder="1" applyAlignment="1">
      <alignment/>
    </xf>
    <xf numFmtId="0" fontId="3" fillId="0" borderId="12" xfId="0" applyFont="1" applyBorder="1" applyAlignment="1">
      <alignment/>
    </xf>
    <xf numFmtId="0" fontId="3" fillId="0" borderId="19" xfId="0" applyFont="1" applyBorder="1" applyAlignment="1">
      <alignment/>
    </xf>
    <xf numFmtId="0" fontId="3" fillId="0" borderId="10" xfId="0" applyFont="1" applyBorder="1" applyAlignment="1">
      <alignment/>
    </xf>
    <xf numFmtId="0" fontId="3" fillId="0" borderId="27" xfId="0" applyFont="1" applyBorder="1" applyAlignment="1">
      <alignment/>
    </xf>
    <xf numFmtId="0" fontId="3" fillId="0" borderId="22" xfId="0" applyFont="1" applyBorder="1" applyAlignment="1">
      <alignment/>
    </xf>
    <xf numFmtId="0" fontId="5" fillId="0" borderId="0" xfId="57" applyFont="1" applyFill="1" applyAlignment="1">
      <alignment horizontal="center" vertical="center"/>
      <protection/>
    </xf>
    <xf numFmtId="3" fontId="10" fillId="36" borderId="20" xfId="0" applyNumberFormat="1" applyFont="1" applyFill="1" applyBorder="1" applyAlignment="1">
      <alignment horizontal="center" vertical="center"/>
    </xf>
    <xf numFmtId="0" fontId="16" fillId="36" borderId="20" xfId="59" applyFont="1" applyFill="1" applyBorder="1" applyAlignment="1">
      <alignment vertical="center" wrapText="1"/>
      <protection/>
    </xf>
    <xf numFmtId="2" fontId="5" fillId="0" borderId="0" xfId="0" applyNumberFormat="1" applyFont="1" applyAlignment="1">
      <alignment/>
    </xf>
    <xf numFmtId="0" fontId="10" fillId="36" borderId="19" xfId="59" applyFont="1" applyFill="1" applyBorder="1" applyAlignment="1">
      <alignment horizontal="center" vertical="center" wrapText="1"/>
      <protection/>
    </xf>
    <xf numFmtId="0" fontId="5" fillId="36" borderId="20" xfId="0" applyFont="1" applyFill="1" applyBorder="1" applyAlignment="1">
      <alignment horizontal="center" vertical="center"/>
    </xf>
    <xf numFmtId="1" fontId="5" fillId="36" borderId="20" xfId="59" applyNumberFormat="1" applyFont="1" applyFill="1" applyBorder="1" applyAlignment="1">
      <alignment horizontal="center" vertical="center"/>
      <protection/>
    </xf>
    <xf numFmtId="0" fontId="16" fillId="36" borderId="20" xfId="59" applyNumberFormat="1" applyFont="1" applyFill="1" applyBorder="1" applyAlignment="1">
      <alignment horizontal="center" vertical="center"/>
      <protection/>
    </xf>
    <xf numFmtId="0" fontId="5" fillId="36" borderId="10" xfId="0" applyFont="1" applyFill="1" applyBorder="1" applyAlignment="1">
      <alignment horizontal="left" vertical="center" wrapText="1"/>
    </xf>
    <xf numFmtId="0" fontId="5" fillId="36" borderId="0" xfId="0" applyFont="1" applyFill="1" applyAlignment="1">
      <alignment/>
    </xf>
    <xf numFmtId="2" fontId="10" fillId="36" borderId="20" xfId="0" applyNumberFormat="1" applyFont="1" applyFill="1" applyBorder="1" applyAlignment="1">
      <alignment horizontal="center" vertical="center"/>
    </xf>
    <xf numFmtId="0" fontId="10" fillId="36" borderId="20" xfId="59" applyNumberFormat="1" applyFont="1" applyFill="1" applyBorder="1" applyAlignment="1">
      <alignment horizontal="center" vertical="center"/>
      <protection/>
    </xf>
    <xf numFmtId="0" fontId="3" fillId="36" borderId="10" xfId="0" applyFont="1" applyFill="1" applyBorder="1" applyAlignment="1">
      <alignment horizontal="left" vertical="center"/>
    </xf>
    <xf numFmtId="0" fontId="10" fillId="36" borderId="19" xfId="58" applyFont="1" applyFill="1" applyBorder="1" applyAlignment="1">
      <alignment horizontal="center" vertical="center" wrapText="1"/>
      <protection/>
    </xf>
    <xf numFmtId="0" fontId="15" fillId="36" borderId="20" xfId="0" applyFont="1" applyFill="1" applyBorder="1" applyAlignment="1">
      <alignment horizontal="center" vertical="center" wrapText="1"/>
    </xf>
    <xf numFmtId="0" fontId="16" fillId="36" borderId="20" xfId="0" applyNumberFormat="1" applyFont="1" applyFill="1" applyBorder="1" applyAlignment="1">
      <alignment horizontal="center" vertical="center"/>
    </xf>
    <xf numFmtId="0" fontId="3" fillId="36" borderId="10" xfId="0" applyFont="1" applyFill="1" applyBorder="1" applyAlignment="1">
      <alignment horizontal="left" vertical="center" wrapText="1"/>
    </xf>
    <xf numFmtId="0" fontId="16" fillId="33" borderId="20" xfId="59" applyFont="1" applyFill="1" applyBorder="1" applyAlignment="1">
      <alignment horizontal="left" vertical="center" wrapText="1"/>
      <protection/>
    </xf>
    <xf numFmtId="0" fontId="10" fillId="33" borderId="20" xfId="60" applyFont="1" applyFill="1" applyBorder="1" applyAlignment="1">
      <alignment horizontal="left" vertical="center" wrapText="1"/>
      <protection/>
    </xf>
    <xf numFmtId="0" fontId="16" fillId="33" borderId="20" xfId="0" applyFont="1" applyFill="1" applyBorder="1" applyAlignment="1">
      <alignment vertical="center" wrapText="1"/>
    </xf>
    <xf numFmtId="0" fontId="16" fillId="33" borderId="20" xfId="59" applyFont="1" applyFill="1" applyBorder="1" applyAlignment="1">
      <alignment vertical="center" wrapText="1"/>
      <protection/>
    </xf>
    <xf numFmtId="0" fontId="10" fillId="33" borderId="19" xfId="58" applyFont="1" applyFill="1" applyBorder="1" applyAlignment="1">
      <alignment horizontal="center" vertical="center" wrapText="1"/>
      <protection/>
    </xf>
    <xf numFmtId="0" fontId="37" fillId="0" borderId="0" xfId="0" applyFont="1" applyAlignment="1">
      <alignment horizontal="center"/>
    </xf>
    <xf numFmtId="0" fontId="38" fillId="0" borderId="0" xfId="0" applyFont="1" applyAlignment="1">
      <alignment horizontal="center"/>
    </xf>
    <xf numFmtId="0" fontId="4" fillId="8" borderId="28" xfId="0" applyFont="1" applyFill="1" applyBorder="1" applyAlignment="1">
      <alignment vertical="center"/>
    </xf>
    <xf numFmtId="0" fontId="4" fillId="8" borderId="29" xfId="0" applyFont="1" applyFill="1" applyBorder="1" applyAlignment="1">
      <alignment vertical="center"/>
    </xf>
    <xf numFmtId="0" fontId="4" fillId="8" borderId="30" xfId="0" applyFont="1" applyFill="1" applyBorder="1" applyAlignment="1">
      <alignment vertical="center"/>
    </xf>
    <xf numFmtId="0" fontId="4" fillId="13" borderId="31" xfId="0" applyFont="1" applyFill="1" applyBorder="1" applyAlignment="1">
      <alignment horizontal="left" vertical="center"/>
    </xf>
    <xf numFmtId="0" fontId="4" fillId="13" borderId="32" xfId="0" applyFont="1" applyFill="1" applyBorder="1" applyAlignment="1">
      <alignment horizontal="left" vertical="center"/>
    </xf>
    <xf numFmtId="0" fontId="9" fillId="0" borderId="0" xfId="0" applyFont="1" applyAlignment="1">
      <alignment horizontal="right" wrapText="1"/>
    </xf>
    <xf numFmtId="3" fontId="3" fillId="0" borderId="0" xfId="0" applyNumberFormat="1" applyFont="1" applyAlignment="1">
      <alignment horizontal="center"/>
    </xf>
    <xf numFmtId="0" fontId="4" fillId="35" borderId="31" xfId="0" applyFont="1" applyFill="1" applyBorder="1" applyAlignment="1">
      <alignment horizontal="left" vertical="center"/>
    </xf>
    <xf numFmtId="0" fontId="4" fillId="35" borderId="33" xfId="0" applyFont="1" applyFill="1" applyBorder="1" applyAlignment="1">
      <alignment horizontal="left" vertical="center"/>
    </xf>
    <xf numFmtId="0" fontId="4" fillId="35" borderId="32" xfId="0" applyFont="1" applyFill="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8" borderId="28" xfId="0" applyFont="1" applyFill="1" applyBorder="1" applyAlignment="1">
      <alignment horizontal="left" vertical="center"/>
    </xf>
    <xf numFmtId="0" fontId="4" fillId="8" borderId="29" xfId="0" applyFont="1" applyFill="1" applyBorder="1" applyAlignment="1">
      <alignment horizontal="left" vertical="center"/>
    </xf>
    <xf numFmtId="0" fontId="4" fillId="8" borderId="3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0"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5" fillId="0" borderId="0" xfId="0" applyFont="1" applyBorder="1" applyAlignment="1">
      <alignment horizont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26" xfId="0" applyFont="1" applyBorder="1" applyAlignment="1">
      <alignment horizontal="left" vertical="center"/>
    </xf>
    <xf numFmtId="0" fontId="3" fillId="0" borderId="37" xfId="0" applyFont="1" applyBorder="1" applyAlignment="1">
      <alignment horizontal="left" vertical="center"/>
    </xf>
    <xf numFmtId="0" fontId="3" fillId="8" borderId="31" xfId="0" applyFont="1" applyFill="1" applyBorder="1" applyAlignment="1">
      <alignment horizontal="left" vertical="center"/>
    </xf>
    <xf numFmtId="0" fontId="3" fillId="8" borderId="33" xfId="0" applyFont="1" applyFill="1" applyBorder="1" applyAlignment="1">
      <alignment horizontal="left" vertical="center"/>
    </xf>
    <xf numFmtId="0" fontId="3" fillId="8" borderId="32" xfId="0" applyFont="1" applyFill="1" applyBorder="1" applyAlignment="1">
      <alignment horizontal="left" vertical="center"/>
    </xf>
    <xf numFmtId="0" fontId="10" fillId="0" borderId="0" xfId="0" applyFont="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Project Estimation and BoQ, Sar-e-Deh Aab Ganda for UNICEF Phase-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Naeem\My%20Documents\Naeem\Reporting%20File\Budget%20of%20projec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bul-Dehsabz"/>
      <sheetName val="Kunar-Asmar"/>
      <sheetName val="PF-Shegal"/>
      <sheetName val="Kunar-Shegal"/>
      <sheetName val="PF-Nari"/>
      <sheetName val="Kunar-Nari"/>
      <sheetName val="PF-Munawara"/>
      <sheetName val="Kunar-Munawara"/>
      <sheetName val="PF-Ishkamish"/>
      <sheetName val="Takhar-Ishkamish"/>
      <sheetName val="PF-Pashki"/>
      <sheetName val="Nooristan-Pashki"/>
      <sheetName val="PF-Madina"/>
      <sheetName val="Nooristan-Madina"/>
      <sheetName val="PF-Korder"/>
      <sheetName val="Nooristan-Korder"/>
      <sheetName val="PF-Kushtaki"/>
      <sheetName val="Nooristan-Kushtaki"/>
      <sheetName val="PF-Shewak Z"/>
      <sheetName val="Paktia-Shewak-zadran"/>
      <sheetName val="Jowzjan-Shorareq Torkm"/>
      <sheetName val="Jowzjan-Shorareq Afgh"/>
      <sheetName val="Jowzjan- Cheghchi"/>
      <sheetName val="Jowzjan-Magachak"/>
      <sheetName val="Jowzjan-Khanaqa"/>
      <sheetName val="Khost-Hssanzai"/>
      <sheetName val="PF-Hassanza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X126"/>
  <sheetViews>
    <sheetView tabSelected="1" view="pageBreakPreview" zoomScale="70" zoomScaleNormal="80" zoomScaleSheetLayoutView="70" workbookViewId="0" topLeftCell="A2">
      <selection activeCell="B117" sqref="B117"/>
    </sheetView>
  </sheetViews>
  <sheetFormatPr defaultColWidth="9.140625" defaultRowHeight="12.75"/>
  <cols>
    <col min="1" max="1" width="6.00390625" style="1" customWidth="1"/>
    <col min="2" max="2" width="119.8515625" style="2" customWidth="1"/>
    <col min="3" max="3" width="8.57421875" style="1" customWidth="1"/>
    <col min="4" max="4" width="10.57421875" style="1" customWidth="1"/>
    <col min="5" max="5" width="9.421875" style="2" customWidth="1"/>
    <col min="6" max="6" width="14.421875" style="1" customWidth="1"/>
    <col min="7" max="7" width="16.57421875" style="2" customWidth="1"/>
    <col min="8" max="9" width="0" style="2" hidden="1" customWidth="1"/>
    <col min="10" max="10" width="15.00390625" style="2" hidden="1" customWidth="1"/>
    <col min="11" max="18" width="0" style="2" hidden="1" customWidth="1"/>
    <col min="19" max="19" width="9.140625" style="2" customWidth="1"/>
    <col min="20" max="20" width="14.8515625" style="2" customWidth="1"/>
    <col min="21" max="16384" width="9.140625" style="2" customWidth="1"/>
  </cols>
  <sheetData>
    <row r="1" spans="1:7" ht="25.5" customHeight="1" hidden="1">
      <c r="A1" s="182"/>
      <c r="B1" s="182"/>
      <c r="C1" s="182"/>
      <c r="D1" s="182"/>
      <c r="E1" s="182"/>
      <c r="F1" s="182"/>
      <c r="G1" s="182"/>
    </row>
    <row r="2" spans="1:7" ht="25.5" customHeight="1">
      <c r="A2" s="131" t="s">
        <v>101</v>
      </c>
      <c r="B2" s="132"/>
      <c r="C2" s="183" t="s">
        <v>54</v>
      </c>
      <c r="D2" s="184"/>
      <c r="E2" s="184"/>
      <c r="F2" s="184"/>
      <c r="G2" s="185"/>
    </row>
    <row r="3" spans="1:7" ht="25.5" customHeight="1">
      <c r="A3" s="133" t="s">
        <v>102</v>
      </c>
      <c r="B3" s="134"/>
      <c r="C3" s="186"/>
      <c r="D3" s="187"/>
      <c r="E3" s="187"/>
      <c r="F3" s="187"/>
      <c r="G3" s="188"/>
    </row>
    <row r="4" spans="1:7" ht="25.5" customHeight="1" thickBot="1">
      <c r="A4" s="135" t="s">
        <v>103</v>
      </c>
      <c r="B4" s="136"/>
      <c r="C4" s="186"/>
      <c r="D4" s="187"/>
      <c r="E4" s="187"/>
      <c r="F4" s="187"/>
      <c r="G4" s="188"/>
    </row>
    <row r="5" spans="1:8" ht="65.25" customHeight="1" thickBot="1">
      <c r="A5" s="26" t="s">
        <v>0</v>
      </c>
      <c r="B5" s="27" t="s">
        <v>5</v>
      </c>
      <c r="C5" s="4" t="s">
        <v>1</v>
      </c>
      <c r="D5" s="4" t="s">
        <v>4</v>
      </c>
      <c r="E5" s="4" t="s">
        <v>6</v>
      </c>
      <c r="F5" s="4" t="s">
        <v>7</v>
      </c>
      <c r="G5" s="28" t="s">
        <v>2</v>
      </c>
      <c r="H5" s="2" t="s">
        <v>107</v>
      </c>
    </row>
    <row r="6" spans="1:7" ht="15" customHeight="1">
      <c r="A6" s="189" t="s">
        <v>13</v>
      </c>
      <c r="B6" s="190"/>
      <c r="C6" s="190"/>
      <c r="D6" s="190"/>
      <c r="E6" s="190"/>
      <c r="F6" s="190"/>
      <c r="G6" s="5"/>
    </row>
    <row r="7" spans="1:7" ht="48.75" customHeight="1">
      <c r="A7" s="35">
        <v>1</v>
      </c>
      <c r="B7" s="36" t="s">
        <v>60</v>
      </c>
      <c r="C7" s="37" t="s">
        <v>8</v>
      </c>
      <c r="D7" s="54">
        <v>120</v>
      </c>
      <c r="E7" s="52"/>
      <c r="F7" s="38"/>
      <c r="G7" s="6"/>
    </row>
    <row r="8" spans="1:10" ht="29.25" customHeight="1">
      <c r="A8" s="35">
        <v>2</v>
      </c>
      <c r="B8" s="39" t="s">
        <v>32</v>
      </c>
      <c r="C8" s="37" t="s">
        <v>8</v>
      </c>
      <c r="D8" s="54">
        <v>80</v>
      </c>
      <c r="E8" s="52"/>
      <c r="F8" s="38"/>
      <c r="G8" s="6"/>
      <c r="H8" s="2">
        <f>D8/4</f>
        <v>20</v>
      </c>
      <c r="I8" s="2">
        <v>0.2</v>
      </c>
      <c r="J8" s="2">
        <f>I8*H8</f>
        <v>4</v>
      </c>
    </row>
    <row r="9" spans="1:7" ht="55.5" customHeight="1">
      <c r="A9" s="35">
        <v>3</v>
      </c>
      <c r="B9" s="40" t="s">
        <v>33</v>
      </c>
      <c r="C9" s="37" t="s">
        <v>8</v>
      </c>
      <c r="D9" s="54">
        <v>40</v>
      </c>
      <c r="E9" s="52"/>
      <c r="F9" s="38"/>
      <c r="G9" s="6"/>
    </row>
    <row r="10" spans="1:19" ht="58.5" customHeight="1">
      <c r="A10" s="35">
        <v>4</v>
      </c>
      <c r="B10" s="41" t="s">
        <v>37</v>
      </c>
      <c r="C10" s="42" t="s">
        <v>65</v>
      </c>
      <c r="D10" s="54">
        <v>4.86</v>
      </c>
      <c r="E10" s="52"/>
      <c r="F10" s="38"/>
      <c r="G10" s="95"/>
      <c r="I10" s="2">
        <f>D9/4</f>
        <v>10</v>
      </c>
      <c r="J10" s="2">
        <v>0.2</v>
      </c>
      <c r="K10" s="2">
        <f>I10*J10</f>
        <v>2</v>
      </c>
      <c r="N10" s="2">
        <v>2.54</v>
      </c>
      <c r="O10" s="2">
        <v>12</v>
      </c>
      <c r="P10" s="2">
        <f>O10*N10</f>
        <v>30.48</v>
      </c>
      <c r="Q10" s="2">
        <f>P10/100</f>
        <v>0.3048</v>
      </c>
      <c r="R10" s="2">
        <f>Q10</f>
        <v>0.3048</v>
      </c>
      <c r="S10" s="2">
        <f>R10*Q10</f>
        <v>0.09290304</v>
      </c>
    </row>
    <row r="11" spans="1:19" s="16" customFormat="1" ht="24" customHeight="1">
      <c r="A11" s="35">
        <v>5</v>
      </c>
      <c r="B11" s="44" t="s">
        <v>40</v>
      </c>
      <c r="C11" s="45" t="s">
        <v>14</v>
      </c>
      <c r="D11" s="84">
        <v>1</v>
      </c>
      <c r="E11" s="84"/>
      <c r="F11" s="38"/>
      <c r="G11" s="46"/>
      <c r="N11" s="2">
        <v>2.54</v>
      </c>
      <c r="O11" s="2">
        <v>8</v>
      </c>
      <c r="P11" s="2">
        <f>O11*N11</f>
        <v>20.32</v>
      </c>
      <c r="Q11" s="2">
        <f>P11/100</f>
        <v>0.2032</v>
      </c>
      <c r="R11" s="2">
        <f>Q11</f>
        <v>0.2032</v>
      </c>
      <c r="S11" s="2">
        <f>R11*Q11</f>
        <v>0.04129024</v>
      </c>
    </row>
    <row r="12" spans="1:12" ht="76.5" customHeight="1">
      <c r="A12" s="35">
        <v>6</v>
      </c>
      <c r="B12" s="47" t="s">
        <v>50</v>
      </c>
      <c r="C12" s="42" t="s">
        <v>35</v>
      </c>
      <c r="D12" s="54">
        <v>1</v>
      </c>
      <c r="E12" s="52"/>
      <c r="F12" s="38"/>
      <c r="G12" s="43"/>
      <c r="I12" s="2">
        <v>3.14</v>
      </c>
      <c r="J12" s="2">
        <f>S10</f>
        <v>0.09290304</v>
      </c>
      <c r="K12" s="2">
        <f>J12*I12/4</f>
        <v>0.0729288864</v>
      </c>
      <c r="L12" s="2">
        <f>K12*120</f>
        <v>8.751466368</v>
      </c>
    </row>
    <row r="13" spans="1:12" ht="48" customHeight="1">
      <c r="A13" s="35">
        <v>7</v>
      </c>
      <c r="B13" s="93" t="s">
        <v>104</v>
      </c>
      <c r="C13" s="48" t="s">
        <v>51</v>
      </c>
      <c r="D13" s="54">
        <v>8</v>
      </c>
      <c r="E13" s="54"/>
      <c r="F13" s="38"/>
      <c r="G13" s="11"/>
      <c r="I13" s="2">
        <v>3.14</v>
      </c>
      <c r="J13" s="2">
        <f>S11</f>
        <v>0.04129024</v>
      </c>
      <c r="K13" s="2">
        <f>J13*I13/4</f>
        <v>0.0324128384</v>
      </c>
      <c r="L13" s="2">
        <f>K13*120</f>
        <v>3.889540608</v>
      </c>
    </row>
    <row r="14" spans="1:12" ht="26.25" customHeight="1" thickBot="1">
      <c r="A14" s="191" t="s">
        <v>12</v>
      </c>
      <c r="B14" s="192"/>
      <c r="C14" s="192"/>
      <c r="D14" s="192"/>
      <c r="E14" s="193"/>
      <c r="F14" s="98">
        <f>SUM(F7:F13)</f>
        <v>0</v>
      </c>
      <c r="G14" s="106"/>
      <c r="L14" s="2">
        <f>L12-L13</f>
        <v>4.861925760000001</v>
      </c>
    </row>
    <row r="15" spans="1:8" ht="63.75" customHeight="1" thickBot="1">
      <c r="A15" s="25"/>
      <c r="B15" s="194" t="s">
        <v>120</v>
      </c>
      <c r="C15" s="194"/>
      <c r="D15" s="194"/>
      <c r="E15" s="194"/>
      <c r="F15" s="194"/>
      <c r="G15" s="194"/>
      <c r="H15" s="23"/>
    </row>
    <row r="16" spans="1:22" ht="19.5" customHeight="1">
      <c r="A16" s="189" t="s">
        <v>45</v>
      </c>
      <c r="B16" s="190"/>
      <c r="C16" s="190"/>
      <c r="D16" s="190"/>
      <c r="E16" s="190"/>
      <c r="F16" s="190"/>
      <c r="G16" s="13"/>
      <c r="H16" s="107"/>
      <c r="I16" s="108"/>
      <c r="J16" s="108"/>
      <c r="K16" s="108"/>
      <c r="L16" s="108"/>
      <c r="M16" s="108"/>
      <c r="N16" s="108"/>
      <c r="O16" s="108"/>
      <c r="P16" s="108"/>
      <c r="Q16" s="108"/>
      <c r="R16" s="108"/>
      <c r="S16" s="108"/>
      <c r="T16" s="108"/>
      <c r="U16" s="108"/>
      <c r="V16" s="108"/>
    </row>
    <row r="17" spans="1:50" s="22" customFormat="1" ht="296.25" customHeight="1">
      <c r="A17" s="61">
        <v>1</v>
      </c>
      <c r="B17" s="94" t="s">
        <v>106</v>
      </c>
      <c r="C17" s="51" t="s">
        <v>3</v>
      </c>
      <c r="D17" s="68">
        <v>1</v>
      </c>
      <c r="E17" s="52"/>
      <c r="F17" s="38"/>
      <c r="G17" s="9"/>
      <c r="H17" s="107"/>
      <c r="I17" s="108"/>
      <c r="J17" s="108"/>
      <c r="K17" s="108"/>
      <c r="L17" s="108"/>
      <c r="M17" s="108"/>
      <c r="N17" s="108"/>
      <c r="O17" s="108"/>
      <c r="P17" s="108"/>
      <c r="Q17" s="108"/>
      <c r="R17" s="108"/>
      <c r="S17" s="108"/>
      <c r="T17" s="108"/>
      <c r="U17" s="108"/>
      <c r="V17" s="10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8" ht="225.75" customHeight="1">
      <c r="A18" s="61">
        <v>2</v>
      </c>
      <c r="B18" s="53" t="s">
        <v>82</v>
      </c>
      <c r="C18" s="51" t="s">
        <v>3</v>
      </c>
      <c r="D18" s="125">
        <v>24</v>
      </c>
      <c r="E18" s="52"/>
      <c r="F18" s="38"/>
      <c r="G18" s="9" t="s">
        <v>74</v>
      </c>
      <c r="H18" s="2">
        <v>18</v>
      </c>
    </row>
    <row r="19" spans="1:7" ht="17.25" customHeight="1">
      <c r="A19" s="61">
        <v>3</v>
      </c>
      <c r="B19" s="79" t="s">
        <v>23</v>
      </c>
      <c r="C19" s="85" t="s">
        <v>14</v>
      </c>
      <c r="D19" s="68">
        <v>1</v>
      </c>
      <c r="E19" s="138"/>
      <c r="F19" s="38"/>
      <c r="G19" s="21"/>
    </row>
    <row r="20" spans="1:8" ht="21" customHeight="1">
      <c r="A20" s="61">
        <v>4</v>
      </c>
      <c r="B20" s="55" t="s">
        <v>80</v>
      </c>
      <c r="C20" s="85" t="s">
        <v>14</v>
      </c>
      <c r="D20" s="68">
        <v>1</v>
      </c>
      <c r="E20" s="52"/>
      <c r="F20" s="38"/>
      <c r="G20" s="30"/>
      <c r="H20" s="2" t="s">
        <v>121</v>
      </c>
    </row>
    <row r="21" spans="1:7" ht="21" customHeight="1">
      <c r="A21" s="61">
        <v>5</v>
      </c>
      <c r="B21" s="53" t="s">
        <v>63</v>
      </c>
      <c r="C21" s="85" t="s">
        <v>14</v>
      </c>
      <c r="D21" s="68">
        <v>1</v>
      </c>
      <c r="E21" s="52"/>
      <c r="F21" s="38"/>
      <c r="G21" s="30"/>
    </row>
    <row r="22" spans="1:7" ht="18.75" customHeight="1">
      <c r="A22" s="61">
        <v>6</v>
      </c>
      <c r="B22" s="53" t="s">
        <v>39</v>
      </c>
      <c r="C22" s="85" t="s">
        <v>14</v>
      </c>
      <c r="D22" s="68">
        <v>1</v>
      </c>
      <c r="E22" s="52"/>
      <c r="F22" s="38"/>
      <c r="G22" s="30"/>
    </row>
    <row r="23" spans="1:7" ht="19.5" customHeight="1">
      <c r="A23" s="61">
        <v>7</v>
      </c>
      <c r="B23" s="53" t="s">
        <v>78</v>
      </c>
      <c r="C23" s="85" t="s">
        <v>10</v>
      </c>
      <c r="D23" s="68">
        <v>120</v>
      </c>
      <c r="E23" s="52"/>
      <c r="F23" s="38"/>
      <c r="G23" s="30"/>
    </row>
    <row r="24" spans="1:7" ht="19.5" customHeight="1">
      <c r="A24" s="61">
        <v>8</v>
      </c>
      <c r="B24" s="53" t="s">
        <v>79</v>
      </c>
      <c r="C24" s="85" t="s">
        <v>10</v>
      </c>
      <c r="D24" s="68">
        <v>150</v>
      </c>
      <c r="E24" s="52"/>
      <c r="F24" s="38"/>
      <c r="G24" s="30"/>
    </row>
    <row r="25" spans="1:7" ht="19.5" customHeight="1">
      <c r="A25" s="61">
        <v>9</v>
      </c>
      <c r="B25" s="53" t="s">
        <v>24</v>
      </c>
      <c r="C25" s="85" t="s">
        <v>10</v>
      </c>
      <c r="D25" s="68">
        <v>120</v>
      </c>
      <c r="E25" s="52"/>
      <c r="F25" s="38"/>
      <c r="G25" s="30"/>
    </row>
    <row r="26" spans="1:7" ht="19.5" customHeight="1">
      <c r="A26" s="61">
        <v>10</v>
      </c>
      <c r="B26" s="53" t="s">
        <v>25</v>
      </c>
      <c r="C26" s="85" t="s">
        <v>26</v>
      </c>
      <c r="D26" s="68">
        <v>4</v>
      </c>
      <c r="E26" s="52"/>
      <c r="F26" s="38"/>
      <c r="G26" s="30"/>
    </row>
    <row r="27" spans="1:7" ht="19.5" customHeight="1">
      <c r="A27" s="61">
        <v>11</v>
      </c>
      <c r="B27" s="53" t="s">
        <v>27</v>
      </c>
      <c r="C27" s="85" t="s">
        <v>10</v>
      </c>
      <c r="D27" s="68">
        <v>120</v>
      </c>
      <c r="E27" s="52"/>
      <c r="F27" s="38"/>
      <c r="G27" s="30"/>
    </row>
    <row r="28" spans="1:7" ht="19.5" customHeight="1">
      <c r="A28" s="61">
        <v>12</v>
      </c>
      <c r="B28" s="50" t="s">
        <v>61</v>
      </c>
      <c r="C28" s="85" t="s">
        <v>14</v>
      </c>
      <c r="D28" s="68">
        <v>1</v>
      </c>
      <c r="E28" s="52"/>
      <c r="F28" s="38"/>
      <c r="G28" s="30"/>
    </row>
    <row r="29" spans="1:7" ht="19.5" customHeight="1">
      <c r="A29" s="61">
        <v>13</v>
      </c>
      <c r="B29" s="50" t="s">
        <v>62</v>
      </c>
      <c r="C29" s="85" t="s">
        <v>56</v>
      </c>
      <c r="D29" s="68">
        <v>1</v>
      </c>
      <c r="E29" s="52"/>
      <c r="F29" s="38"/>
      <c r="G29" s="30"/>
    </row>
    <row r="30" spans="1:7" ht="24.75" customHeight="1">
      <c r="A30" s="61">
        <v>14</v>
      </c>
      <c r="B30" s="53" t="s">
        <v>59</v>
      </c>
      <c r="C30" s="85" t="s">
        <v>35</v>
      </c>
      <c r="D30" s="68">
        <v>1</v>
      </c>
      <c r="E30" s="52"/>
      <c r="F30" s="38"/>
      <c r="G30" s="30"/>
    </row>
    <row r="31" spans="1:7" ht="21.75" customHeight="1">
      <c r="A31" s="61">
        <v>15</v>
      </c>
      <c r="B31" s="53" t="s">
        <v>58</v>
      </c>
      <c r="C31" s="85" t="s">
        <v>35</v>
      </c>
      <c r="D31" s="68">
        <v>1</v>
      </c>
      <c r="E31" s="52"/>
      <c r="F31" s="38"/>
      <c r="G31" s="30"/>
    </row>
    <row r="32" spans="1:7" ht="22.5" customHeight="1">
      <c r="A32" s="61">
        <v>16</v>
      </c>
      <c r="B32" s="55" t="s">
        <v>57</v>
      </c>
      <c r="C32" s="85" t="s">
        <v>10</v>
      </c>
      <c r="D32" s="68">
        <v>245</v>
      </c>
      <c r="E32" s="52"/>
      <c r="F32" s="38"/>
      <c r="G32" s="30"/>
    </row>
    <row r="33" spans="1:7" ht="41.25" customHeight="1">
      <c r="A33" s="61">
        <v>17</v>
      </c>
      <c r="B33" s="56" t="s">
        <v>122</v>
      </c>
      <c r="C33" s="57" t="s">
        <v>10</v>
      </c>
      <c r="D33" s="91">
        <v>140</v>
      </c>
      <c r="E33" s="52"/>
      <c r="F33" s="38"/>
      <c r="G33" s="30"/>
    </row>
    <row r="34" spans="1:7" s="16" customFormat="1" ht="36" customHeight="1">
      <c r="A34" s="61">
        <v>18</v>
      </c>
      <c r="B34" s="58" t="s">
        <v>83</v>
      </c>
      <c r="C34" s="49" t="s">
        <v>3</v>
      </c>
      <c r="D34" s="89">
        <v>1</v>
      </c>
      <c r="E34" s="78"/>
      <c r="F34" s="38"/>
      <c r="G34" s="15"/>
    </row>
    <row r="35" spans="1:7" s="18" customFormat="1" ht="24.75" customHeight="1">
      <c r="A35" s="61">
        <v>19</v>
      </c>
      <c r="B35" s="59" t="s">
        <v>123</v>
      </c>
      <c r="C35" s="75" t="s">
        <v>3</v>
      </c>
      <c r="D35" s="90">
        <v>1</v>
      </c>
      <c r="E35" s="52"/>
      <c r="F35" s="38"/>
      <c r="G35" s="17"/>
    </row>
    <row r="36" spans="1:7" s="146" customFormat="1" ht="24.75" customHeight="1" hidden="1">
      <c r="A36" s="141">
        <v>20</v>
      </c>
      <c r="B36" s="154" t="s">
        <v>91</v>
      </c>
      <c r="C36" s="142" t="s">
        <v>3</v>
      </c>
      <c r="D36" s="143">
        <v>0</v>
      </c>
      <c r="E36" s="144"/>
      <c r="F36" s="138"/>
      <c r="G36" s="145"/>
    </row>
    <row r="37" spans="1:7" s="146" customFormat="1" ht="22.5" customHeight="1" hidden="1">
      <c r="A37" s="141">
        <v>21</v>
      </c>
      <c r="B37" s="59" t="s">
        <v>75</v>
      </c>
      <c r="C37" s="147" t="s">
        <v>3</v>
      </c>
      <c r="D37" s="148">
        <v>0</v>
      </c>
      <c r="E37" s="138"/>
      <c r="F37" s="138"/>
      <c r="G37" s="149"/>
    </row>
    <row r="38" spans="1:7" s="16" customFormat="1" ht="24.75" customHeight="1">
      <c r="A38" s="61">
        <v>20</v>
      </c>
      <c r="B38" s="59" t="s">
        <v>124</v>
      </c>
      <c r="C38" s="49" t="s">
        <v>3</v>
      </c>
      <c r="D38" s="89">
        <v>1</v>
      </c>
      <c r="E38" s="78"/>
      <c r="F38" s="38"/>
      <c r="G38" s="15"/>
    </row>
    <row r="39" spans="1:7" s="16" customFormat="1" ht="37.5" customHeight="1">
      <c r="A39" s="61">
        <v>21</v>
      </c>
      <c r="B39" s="155" t="s">
        <v>125</v>
      </c>
      <c r="C39" s="49" t="s">
        <v>3</v>
      </c>
      <c r="D39" s="89">
        <v>1</v>
      </c>
      <c r="E39" s="78"/>
      <c r="F39" s="38"/>
      <c r="G39" s="15"/>
    </row>
    <row r="40" spans="1:7" ht="36" customHeight="1">
      <c r="A40" s="61">
        <v>22</v>
      </c>
      <c r="B40" s="156" t="s">
        <v>126</v>
      </c>
      <c r="C40" s="122" t="s">
        <v>3</v>
      </c>
      <c r="D40" s="78">
        <v>1</v>
      </c>
      <c r="E40" s="78"/>
      <c r="F40" s="38"/>
      <c r="G40" s="21"/>
    </row>
    <row r="41" spans="1:7" ht="26.25" customHeight="1" thickBot="1">
      <c r="A41" s="168" t="s">
        <v>15</v>
      </c>
      <c r="B41" s="169"/>
      <c r="C41" s="169"/>
      <c r="D41" s="169"/>
      <c r="E41" s="170"/>
      <c r="F41" s="96">
        <f>SUM(F17:F40)</f>
        <v>0</v>
      </c>
      <c r="G41" s="97"/>
    </row>
    <row r="42" spans="1:7" ht="22.5" customHeight="1">
      <c r="A42" s="171" t="s">
        <v>84</v>
      </c>
      <c r="B42" s="172"/>
      <c r="C42" s="172"/>
      <c r="D42" s="172"/>
      <c r="E42" s="172"/>
      <c r="F42" s="172"/>
      <c r="G42" s="29"/>
    </row>
    <row r="43" spans="1:7" ht="24.75" customHeight="1">
      <c r="A43" s="35">
        <v>1</v>
      </c>
      <c r="B43" s="62" t="s">
        <v>70</v>
      </c>
      <c r="C43" s="42" t="s">
        <v>65</v>
      </c>
      <c r="D43" s="68">
        <v>32.5</v>
      </c>
      <c r="E43" s="52"/>
      <c r="F43" s="38"/>
      <c r="G43" s="43"/>
    </row>
    <row r="44" spans="1:7" ht="22.5" customHeight="1">
      <c r="A44" s="35">
        <v>2</v>
      </c>
      <c r="B44" s="63" t="s">
        <v>36</v>
      </c>
      <c r="C44" s="42" t="s">
        <v>65</v>
      </c>
      <c r="D44" s="68">
        <v>10</v>
      </c>
      <c r="E44" s="52"/>
      <c r="F44" s="38"/>
      <c r="G44" s="43"/>
    </row>
    <row r="45" spans="1:7" ht="24" customHeight="1">
      <c r="A45" s="35">
        <v>3</v>
      </c>
      <c r="B45" s="55" t="s">
        <v>17</v>
      </c>
      <c r="C45" s="42" t="s">
        <v>65</v>
      </c>
      <c r="D45" s="54">
        <v>0.9</v>
      </c>
      <c r="E45" s="52"/>
      <c r="F45" s="38"/>
      <c r="G45" s="3"/>
    </row>
    <row r="46" spans="1:7" ht="36" customHeight="1">
      <c r="A46" s="35">
        <v>4</v>
      </c>
      <c r="B46" s="64" t="s">
        <v>66</v>
      </c>
      <c r="C46" s="42" t="s">
        <v>65</v>
      </c>
      <c r="D46" s="54">
        <v>55.5</v>
      </c>
      <c r="E46" s="52"/>
      <c r="F46" s="38"/>
      <c r="G46" s="31"/>
    </row>
    <row r="47" spans="1:7" ht="26.25" customHeight="1">
      <c r="A47" s="35">
        <v>5</v>
      </c>
      <c r="B47" s="62" t="s">
        <v>48</v>
      </c>
      <c r="C47" s="37" t="s">
        <v>41</v>
      </c>
      <c r="D47" s="68">
        <v>64</v>
      </c>
      <c r="E47" s="54"/>
      <c r="F47" s="38"/>
      <c r="G47" s="8"/>
    </row>
    <row r="48" spans="1:7" ht="20.25" customHeight="1">
      <c r="A48" s="35">
        <v>6</v>
      </c>
      <c r="B48" s="65" t="s">
        <v>42</v>
      </c>
      <c r="C48" s="66" t="s">
        <v>41</v>
      </c>
      <c r="D48" s="68">
        <v>179</v>
      </c>
      <c r="E48" s="54"/>
      <c r="F48" s="38"/>
      <c r="G48" s="8"/>
    </row>
    <row r="49" spans="1:7" s="18" customFormat="1" ht="24" customHeight="1">
      <c r="A49" s="35">
        <v>7</v>
      </c>
      <c r="B49" s="67" t="s">
        <v>49</v>
      </c>
      <c r="C49" s="68" t="s">
        <v>41</v>
      </c>
      <c r="D49" s="68">
        <v>179</v>
      </c>
      <c r="E49" s="54"/>
      <c r="F49" s="38"/>
      <c r="G49" s="24"/>
    </row>
    <row r="50" spans="1:7" ht="20.25" customHeight="1">
      <c r="A50" s="35">
        <v>8</v>
      </c>
      <c r="B50" s="65" t="s">
        <v>43</v>
      </c>
      <c r="C50" s="66" t="s">
        <v>41</v>
      </c>
      <c r="D50" s="68">
        <v>22</v>
      </c>
      <c r="E50" s="54"/>
      <c r="F50" s="38"/>
      <c r="G50" s="8"/>
    </row>
    <row r="51" spans="1:7" s="18" customFormat="1" ht="21.75" customHeight="1">
      <c r="A51" s="35">
        <v>9</v>
      </c>
      <c r="B51" s="69" t="s">
        <v>46</v>
      </c>
      <c r="C51" s="68" t="s">
        <v>8</v>
      </c>
      <c r="D51" s="68">
        <v>19.2</v>
      </c>
      <c r="E51" s="54"/>
      <c r="F51" s="38"/>
      <c r="G51" s="24"/>
    </row>
    <row r="52" spans="1:10" ht="34.5" customHeight="1">
      <c r="A52" s="35">
        <v>10</v>
      </c>
      <c r="B52" s="62" t="s">
        <v>47</v>
      </c>
      <c r="C52" s="37" t="s">
        <v>3</v>
      </c>
      <c r="D52" s="68">
        <v>1</v>
      </c>
      <c r="E52" s="54"/>
      <c r="F52" s="38"/>
      <c r="G52" s="8"/>
      <c r="I52" s="18"/>
      <c r="J52" s="18"/>
    </row>
    <row r="53" spans="1:10" ht="38.25" customHeight="1">
      <c r="A53" s="35">
        <v>11</v>
      </c>
      <c r="B53" s="157" t="s">
        <v>135</v>
      </c>
      <c r="C53" s="114" t="s">
        <v>3</v>
      </c>
      <c r="D53" s="115">
        <v>1</v>
      </c>
      <c r="E53" s="116"/>
      <c r="F53" s="38"/>
      <c r="G53" s="12"/>
      <c r="I53" s="18"/>
      <c r="J53" s="18"/>
    </row>
    <row r="54" spans="1:10" ht="23.25" customHeight="1">
      <c r="A54" s="35">
        <v>12</v>
      </c>
      <c r="B54" s="154" t="s">
        <v>127</v>
      </c>
      <c r="C54" s="118" t="s">
        <v>3</v>
      </c>
      <c r="D54" s="119">
        <v>2</v>
      </c>
      <c r="E54" s="112"/>
      <c r="F54" s="38"/>
      <c r="G54" s="10"/>
      <c r="I54" s="18"/>
      <c r="J54" s="18"/>
    </row>
    <row r="55" spans="1:10" ht="24.75" customHeight="1">
      <c r="A55" s="35">
        <v>13</v>
      </c>
      <c r="B55" s="59" t="s">
        <v>128</v>
      </c>
      <c r="C55" s="71" t="s">
        <v>3</v>
      </c>
      <c r="D55" s="88">
        <v>2</v>
      </c>
      <c r="E55" s="52"/>
      <c r="F55" s="38"/>
      <c r="G55" s="19"/>
      <c r="I55" s="18"/>
      <c r="J55" s="18"/>
    </row>
    <row r="56" spans="1:7" s="146" customFormat="1" ht="21.75" customHeight="1" hidden="1">
      <c r="A56" s="158">
        <v>14</v>
      </c>
      <c r="B56" s="59" t="s">
        <v>81</v>
      </c>
      <c r="C56" s="147" t="s">
        <v>3</v>
      </c>
      <c r="D56" s="148">
        <v>0</v>
      </c>
      <c r="E56" s="138"/>
      <c r="F56" s="138"/>
      <c r="G56" s="145"/>
    </row>
    <row r="57" spans="1:7" s="18" customFormat="1" ht="25.5" customHeight="1">
      <c r="A57" s="35">
        <v>14</v>
      </c>
      <c r="B57" s="59" t="s">
        <v>136</v>
      </c>
      <c r="C57" s="68" t="s">
        <v>8</v>
      </c>
      <c r="D57" s="88">
        <v>16</v>
      </c>
      <c r="E57" s="52"/>
      <c r="F57" s="38"/>
      <c r="G57" s="20"/>
    </row>
    <row r="58" spans="1:7" s="18" customFormat="1" ht="21.75" customHeight="1">
      <c r="A58" s="35">
        <v>15</v>
      </c>
      <c r="B58" s="59" t="s">
        <v>137</v>
      </c>
      <c r="C58" s="68" t="s">
        <v>8</v>
      </c>
      <c r="D58" s="88">
        <v>17</v>
      </c>
      <c r="E58" s="52"/>
      <c r="F58" s="38"/>
      <c r="G58" s="20"/>
    </row>
    <row r="59" spans="1:7" s="18" customFormat="1" ht="21.75" customHeight="1">
      <c r="A59" s="35">
        <v>16</v>
      </c>
      <c r="B59" s="59" t="s">
        <v>85</v>
      </c>
      <c r="C59" s="68" t="s">
        <v>8</v>
      </c>
      <c r="D59" s="88">
        <v>3</v>
      </c>
      <c r="E59" s="52"/>
      <c r="F59" s="38"/>
      <c r="G59" s="20"/>
    </row>
    <row r="60" spans="1:7" s="18" customFormat="1" ht="25.5" customHeight="1">
      <c r="A60" s="35">
        <v>17</v>
      </c>
      <c r="B60" s="59" t="s">
        <v>119</v>
      </c>
      <c r="C60" s="71" t="s">
        <v>3</v>
      </c>
      <c r="D60" s="126">
        <v>8</v>
      </c>
      <c r="E60" s="52"/>
      <c r="F60" s="38"/>
      <c r="G60" s="20"/>
    </row>
    <row r="61" spans="1:11" ht="19.5" customHeight="1">
      <c r="A61" s="35">
        <v>18</v>
      </c>
      <c r="B61" s="59" t="s">
        <v>131</v>
      </c>
      <c r="C61" s="57" t="s">
        <v>3</v>
      </c>
      <c r="D61" s="126">
        <v>8</v>
      </c>
      <c r="E61" s="52"/>
      <c r="F61" s="38"/>
      <c r="G61" s="11"/>
      <c r="H61" s="18"/>
      <c r="I61" s="18"/>
      <c r="J61" s="18"/>
      <c r="K61" s="18"/>
    </row>
    <row r="62" spans="1:7" s="18" customFormat="1" ht="19.5" customHeight="1">
      <c r="A62" s="35">
        <v>19</v>
      </c>
      <c r="B62" s="59" t="s">
        <v>129</v>
      </c>
      <c r="C62" s="71" t="s">
        <v>3</v>
      </c>
      <c r="D62" s="88">
        <v>8</v>
      </c>
      <c r="E62" s="52"/>
      <c r="F62" s="38"/>
      <c r="G62" s="20"/>
    </row>
    <row r="63" spans="1:11" s="87" customFormat="1" ht="19.5" customHeight="1">
      <c r="A63" s="35">
        <v>20</v>
      </c>
      <c r="B63" s="59" t="s">
        <v>130</v>
      </c>
      <c r="C63" s="71" t="s">
        <v>3</v>
      </c>
      <c r="D63" s="91">
        <v>8</v>
      </c>
      <c r="E63" s="52"/>
      <c r="F63" s="38"/>
      <c r="G63" s="86"/>
      <c r="H63" s="18"/>
      <c r="I63" s="18"/>
      <c r="J63" s="18"/>
      <c r="K63" s="18"/>
    </row>
    <row r="64" spans="1:7" s="18" customFormat="1" ht="20.25" customHeight="1">
      <c r="A64" s="35">
        <v>21</v>
      </c>
      <c r="B64" s="59" t="s">
        <v>118</v>
      </c>
      <c r="C64" s="71" t="s">
        <v>3</v>
      </c>
      <c r="D64" s="88">
        <v>4</v>
      </c>
      <c r="E64" s="52"/>
      <c r="F64" s="38"/>
      <c r="G64" s="20"/>
    </row>
    <row r="65" spans="1:10" s="87" customFormat="1" ht="20.25" customHeight="1">
      <c r="A65" s="35">
        <v>22</v>
      </c>
      <c r="B65" s="59" t="s">
        <v>100</v>
      </c>
      <c r="C65" s="71" t="s">
        <v>3</v>
      </c>
      <c r="D65" s="91">
        <v>4</v>
      </c>
      <c r="E65" s="52"/>
      <c r="F65" s="38"/>
      <c r="G65" s="86"/>
      <c r="I65" s="18"/>
      <c r="J65" s="18"/>
    </row>
    <row r="66" spans="1:7" s="18" customFormat="1" ht="24" customHeight="1">
      <c r="A66" s="35">
        <v>23</v>
      </c>
      <c r="B66" s="59" t="s">
        <v>132</v>
      </c>
      <c r="C66" s="71" t="s">
        <v>3</v>
      </c>
      <c r="D66" s="88">
        <v>4</v>
      </c>
      <c r="E66" s="52"/>
      <c r="F66" s="38"/>
      <c r="G66" s="20"/>
    </row>
    <row r="67" spans="1:10" s="87" customFormat="1" ht="19.5" customHeight="1">
      <c r="A67" s="35">
        <v>24</v>
      </c>
      <c r="B67" s="59" t="s">
        <v>133</v>
      </c>
      <c r="C67" s="71" t="s">
        <v>3</v>
      </c>
      <c r="D67" s="91">
        <v>4</v>
      </c>
      <c r="E67" s="52"/>
      <c r="F67" s="38"/>
      <c r="G67" s="86"/>
      <c r="I67" s="18"/>
      <c r="J67" s="18"/>
    </row>
    <row r="68" spans="1:10" ht="24" customHeight="1">
      <c r="A68" s="35">
        <v>25</v>
      </c>
      <c r="B68" s="55" t="s">
        <v>134</v>
      </c>
      <c r="C68" s="42" t="s">
        <v>3</v>
      </c>
      <c r="D68" s="91">
        <v>1</v>
      </c>
      <c r="E68" s="52"/>
      <c r="F68" s="38"/>
      <c r="G68" s="11"/>
      <c r="I68" s="18"/>
      <c r="J68" s="18"/>
    </row>
    <row r="69" spans="1:14" ht="24.75" customHeight="1">
      <c r="A69" s="173" t="s">
        <v>93</v>
      </c>
      <c r="B69" s="174"/>
      <c r="C69" s="174"/>
      <c r="D69" s="174"/>
      <c r="E69" s="175"/>
      <c r="F69" s="99">
        <f>SUM(F43:F68)</f>
        <v>0</v>
      </c>
      <c r="G69" s="100"/>
      <c r="I69" s="18"/>
      <c r="J69" s="18"/>
      <c r="L69" s="2">
        <v>92</v>
      </c>
      <c r="M69" s="2">
        <v>14</v>
      </c>
      <c r="N69" s="2">
        <f>L69*M69</f>
        <v>1288</v>
      </c>
    </row>
    <row r="70" spans="1:14" ht="20.25" customHeight="1">
      <c r="A70" s="176" t="s">
        <v>30</v>
      </c>
      <c r="B70" s="177"/>
      <c r="C70" s="177"/>
      <c r="D70" s="177"/>
      <c r="E70" s="177"/>
      <c r="F70" s="177"/>
      <c r="G70" s="178"/>
      <c r="L70" s="2">
        <v>2</v>
      </c>
      <c r="M70" s="2">
        <v>3</v>
      </c>
      <c r="N70" s="2">
        <f>L70*M70</f>
        <v>6</v>
      </c>
    </row>
    <row r="71" spans="1:7" ht="20.25" customHeight="1">
      <c r="A71" s="60">
        <v>1</v>
      </c>
      <c r="B71" s="59" t="s">
        <v>72</v>
      </c>
      <c r="C71" s="71" t="s">
        <v>65</v>
      </c>
      <c r="D71" s="54">
        <v>23.27</v>
      </c>
      <c r="E71" s="54"/>
      <c r="F71" s="80"/>
      <c r="G71" s="73"/>
    </row>
    <row r="72" spans="1:7" ht="20.25" customHeight="1">
      <c r="A72" s="60">
        <v>2</v>
      </c>
      <c r="B72" s="59" t="s">
        <v>16</v>
      </c>
      <c r="C72" s="71" t="s">
        <v>65</v>
      </c>
      <c r="D72" s="54">
        <v>14</v>
      </c>
      <c r="E72" s="54"/>
      <c r="F72" s="80"/>
      <c r="G72" s="73"/>
    </row>
    <row r="73" spans="1:13" ht="22.5" customHeight="1">
      <c r="A73" s="60">
        <v>3</v>
      </c>
      <c r="B73" s="59" t="s">
        <v>18</v>
      </c>
      <c r="C73" s="71" t="s">
        <v>65</v>
      </c>
      <c r="D73" s="54">
        <v>118.02</v>
      </c>
      <c r="E73" s="54"/>
      <c r="F73" s="80"/>
      <c r="G73" s="81"/>
      <c r="J73" s="2">
        <v>12</v>
      </c>
      <c r="K73" s="2">
        <v>5</v>
      </c>
      <c r="L73" s="2">
        <v>0.4</v>
      </c>
      <c r="M73" s="140">
        <f>L73*K73*J73</f>
        <v>24</v>
      </c>
    </row>
    <row r="74" spans="1:7" ht="18" customHeight="1">
      <c r="A74" s="60">
        <v>4</v>
      </c>
      <c r="B74" s="59" t="s">
        <v>17</v>
      </c>
      <c r="C74" s="71" t="s">
        <v>65</v>
      </c>
      <c r="D74" s="54">
        <v>12.588</v>
      </c>
      <c r="E74" s="54"/>
      <c r="F74" s="80"/>
      <c r="G74" s="81"/>
    </row>
    <row r="75" spans="1:7" ht="23.25" customHeight="1">
      <c r="A75" s="60">
        <v>5</v>
      </c>
      <c r="B75" s="59" t="s">
        <v>53</v>
      </c>
      <c r="C75" s="71" t="s">
        <v>65</v>
      </c>
      <c r="D75" s="54">
        <v>24</v>
      </c>
      <c r="E75" s="54"/>
      <c r="F75" s="80"/>
      <c r="G75" s="81"/>
    </row>
    <row r="76" spans="1:12" ht="24" customHeight="1">
      <c r="A76" s="60">
        <v>6</v>
      </c>
      <c r="B76" s="82" t="s">
        <v>19</v>
      </c>
      <c r="C76" s="71" t="s">
        <v>65</v>
      </c>
      <c r="D76" s="54">
        <v>29.39</v>
      </c>
      <c r="E76" s="54"/>
      <c r="F76" s="80"/>
      <c r="G76" s="81"/>
      <c r="H76" s="2">
        <v>11.2</v>
      </c>
      <c r="I76" s="2">
        <v>2</v>
      </c>
      <c r="J76" s="2">
        <f>H76*I76</f>
        <v>22.4</v>
      </c>
      <c r="L76" s="2">
        <f>J76</f>
        <v>22.4</v>
      </c>
    </row>
    <row r="77" spans="1:12" ht="22.5" customHeight="1">
      <c r="A77" s="60">
        <v>7</v>
      </c>
      <c r="B77" s="83" t="s">
        <v>20</v>
      </c>
      <c r="C77" s="71" t="s">
        <v>67</v>
      </c>
      <c r="D77" s="54">
        <v>335.988</v>
      </c>
      <c r="E77" s="54"/>
      <c r="F77" s="80"/>
      <c r="G77" s="81"/>
      <c r="H77" s="2">
        <v>16.6</v>
      </c>
      <c r="I77" s="2">
        <v>2</v>
      </c>
      <c r="J77" s="2">
        <f>H77*I77</f>
        <v>33.2</v>
      </c>
      <c r="K77" s="2">
        <v>0.7</v>
      </c>
      <c r="L77" s="2">
        <f>J77-K77</f>
        <v>32.5</v>
      </c>
    </row>
    <row r="78" spans="1:15" ht="34.5" customHeight="1">
      <c r="A78" s="60">
        <v>8</v>
      </c>
      <c r="B78" s="83" t="s">
        <v>34</v>
      </c>
      <c r="C78" s="71" t="s">
        <v>67</v>
      </c>
      <c r="D78" s="127">
        <v>114</v>
      </c>
      <c r="E78" s="127"/>
      <c r="F78" s="80"/>
      <c r="G78" s="81"/>
      <c r="K78" s="2" t="s">
        <v>138</v>
      </c>
      <c r="L78" s="2">
        <f>SUM(L76:L77)</f>
        <v>54.9</v>
      </c>
      <c r="M78" s="2">
        <v>0.9</v>
      </c>
      <c r="N78" s="2">
        <v>2</v>
      </c>
      <c r="O78" s="2">
        <f>L78*M78*N78</f>
        <v>98.82</v>
      </c>
    </row>
    <row r="79" spans="1:15" ht="33" customHeight="1">
      <c r="A79" s="60">
        <v>9</v>
      </c>
      <c r="B79" s="83" t="s">
        <v>21</v>
      </c>
      <c r="C79" s="71" t="s">
        <v>67</v>
      </c>
      <c r="D79" s="127">
        <v>2.8</v>
      </c>
      <c r="E79" s="127"/>
      <c r="F79" s="80"/>
      <c r="G79" s="24"/>
      <c r="L79" s="2">
        <v>12</v>
      </c>
      <c r="M79" s="2">
        <v>0.8</v>
      </c>
      <c r="N79" s="2">
        <v>2</v>
      </c>
      <c r="O79" s="2">
        <f>L79*M79*N79</f>
        <v>19.200000000000003</v>
      </c>
    </row>
    <row r="80" spans="1:15" ht="31.5">
      <c r="A80" s="60">
        <v>10</v>
      </c>
      <c r="B80" s="83" t="s">
        <v>22</v>
      </c>
      <c r="C80" s="71" t="s">
        <v>73</v>
      </c>
      <c r="D80" s="127">
        <v>39.4</v>
      </c>
      <c r="E80" s="127"/>
      <c r="F80" s="80"/>
      <c r="G80" s="24"/>
      <c r="O80" s="2">
        <f>SUM(O78:O79)</f>
        <v>118.02</v>
      </c>
    </row>
    <row r="81" spans="1:7" ht="23.25" customHeight="1">
      <c r="A81" s="173" t="s">
        <v>31</v>
      </c>
      <c r="B81" s="174"/>
      <c r="C81" s="174"/>
      <c r="D81" s="174"/>
      <c r="E81" s="175"/>
      <c r="F81" s="99">
        <f>SUM(F71:F80)</f>
        <v>0</v>
      </c>
      <c r="G81" s="101"/>
    </row>
    <row r="82" spans="1:7" ht="22.5" customHeight="1">
      <c r="A82" s="179" t="s">
        <v>69</v>
      </c>
      <c r="B82" s="180"/>
      <c r="C82" s="180"/>
      <c r="D82" s="180"/>
      <c r="E82" s="180"/>
      <c r="F82" s="180"/>
      <c r="G82" s="181"/>
    </row>
    <row r="83" spans="1:16" ht="35.25" customHeight="1">
      <c r="A83" s="72">
        <v>1</v>
      </c>
      <c r="B83" s="67" t="s">
        <v>71</v>
      </c>
      <c r="C83" s="57" t="s">
        <v>65</v>
      </c>
      <c r="D83" s="68">
        <v>1677.6</v>
      </c>
      <c r="E83" s="52"/>
      <c r="F83" s="38"/>
      <c r="G83" s="32"/>
      <c r="I83" s="2">
        <v>3</v>
      </c>
      <c r="J83" s="2">
        <v>1</v>
      </c>
      <c r="M83" s="2">
        <v>4194</v>
      </c>
      <c r="N83" s="2">
        <v>0.5</v>
      </c>
      <c r="O83" s="2">
        <v>0.8</v>
      </c>
      <c r="P83" s="2">
        <f>O83*N83*M83</f>
        <v>1677.6000000000001</v>
      </c>
    </row>
    <row r="84" spans="1:13" ht="35.25" customHeight="1">
      <c r="A84" s="72">
        <v>2</v>
      </c>
      <c r="B84" s="67" t="s">
        <v>108</v>
      </c>
      <c r="C84" s="57" t="s">
        <v>65</v>
      </c>
      <c r="D84" s="68">
        <v>3</v>
      </c>
      <c r="E84" s="52"/>
      <c r="F84" s="38"/>
      <c r="G84" s="32"/>
      <c r="I84" s="2" t="s">
        <v>109</v>
      </c>
      <c r="J84" s="2">
        <v>4</v>
      </c>
      <c r="K84" s="2">
        <v>0.2</v>
      </c>
      <c r="L84" s="2">
        <v>1</v>
      </c>
      <c r="M84" s="2">
        <f>L84*K84*J84</f>
        <v>0.8</v>
      </c>
    </row>
    <row r="85" spans="1:13" ht="35.25" customHeight="1">
      <c r="A85" s="72">
        <v>3</v>
      </c>
      <c r="B85" s="55" t="s">
        <v>17</v>
      </c>
      <c r="C85" s="57" t="s">
        <v>65</v>
      </c>
      <c r="D85" s="68">
        <v>2.7</v>
      </c>
      <c r="E85" s="52"/>
      <c r="F85" s="38"/>
      <c r="G85" s="32"/>
      <c r="J85" s="2">
        <v>1</v>
      </c>
      <c r="K85" s="2">
        <v>1</v>
      </c>
      <c r="L85" s="2">
        <v>0.1</v>
      </c>
      <c r="M85" s="2">
        <f>L85*K85*J85</f>
        <v>0.1</v>
      </c>
    </row>
    <row r="86" spans="1:13" ht="35.25" customHeight="1">
      <c r="A86" s="72">
        <v>4</v>
      </c>
      <c r="B86" s="64" t="s">
        <v>66</v>
      </c>
      <c r="C86" s="57" t="s">
        <v>65</v>
      </c>
      <c r="D86" s="68">
        <v>0.22</v>
      </c>
      <c r="E86" s="52"/>
      <c r="F86" s="38"/>
      <c r="G86" s="32"/>
      <c r="I86" s="2">
        <v>0.7</v>
      </c>
      <c r="J86" s="2">
        <v>0.7</v>
      </c>
      <c r="K86" s="2">
        <v>0.15</v>
      </c>
      <c r="L86" s="2">
        <v>3</v>
      </c>
      <c r="M86" s="2">
        <f>L86*K86*J86*I86</f>
        <v>0.22049999999999995</v>
      </c>
    </row>
    <row r="87" spans="1:15" ht="35.25" customHeight="1">
      <c r="A87" s="72">
        <v>5</v>
      </c>
      <c r="B87" s="67" t="s">
        <v>110</v>
      </c>
      <c r="C87" s="57" t="s">
        <v>65</v>
      </c>
      <c r="D87" s="68">
        <f>D83</f>
        <v>1677.6</v>
      </c>
      <c r="E87" s="52"/>
      <c r="F87" s="38"/>
      <c r="G87" s="32"/>
      <c r="M87" s="2">
        <f>SUM(M84:M85)</f>
        <v>0.9</v>
      </c>
      <c r="N87" s="2">
        <v>3</v>
      </c>
      <c r="O87" s="2">
        <f>N87*M87</f>
        <v>2.7</v>
      </c>
    </row>
    <row r="88" spans="1:7" ht="40.5" customHeight="1" hidden="1">
      <c r="A88" s="72">
        <v>6</v>
      </c>
      <c r="B88" s="67" t="s">
        <v>28</v>
      </c>
      <c r="C88" s="75" t="s">
        <v>8</v>
      </c>
      <c r="D88" s="54">
        <v>0</v>
      </c>
      <c r="E88" s="52"/>
      <c r="F88" s="38"/>
      <c r="G88" s="32"/>
    </row>
    <row r="89" spans="1:14" ht="40.5" customHeight="1">
      <c r="A89" s="72">
        <v>6</v>
      </c>
      <c r="B89" s="67" t="s">
        <v>28</v>
      </c>
      <c r="C89" s="57" t="s">
        <v>65</v>
      </c>
      <c r="D89" s="54">
        <v>1.4</v>
      </c>
      <c r="E89" s="52"/>
      <c r="F89" s="38"/>
      <c r="G89" s="32"/>
      <c r="I89" s="2">
        <v>1</v>
      </c>
      <c r="J89" s="2">
        <v>0.2</v>
      </c>
      <c r="K89" s="2">
        <v>1</v>
      </c>
      <c r="L89" s="2">
        <f>K89*J89*I89</f>
        <v>0.2</v>
      </c>
      <c r="M89" s="2">
        <v>7</v>
      </c>
      <c r="N89" s="2">
        <f>M89*L89</f>
        <v>1.4000000000000001</v>
      </c>
    </row>
    <row r="90" spans="1:7" ht="40.5" customHeight="1">
      <c r="A90" s="72">
        <v>7</v>
      </c>
      <c r="B90" s="56" t="s">
        <v>139</v>
      </c>
      <c r="C90" s="57" t="s">
        <v>8</v>
      </c>
      <c r="D90" s="54">
        <v>1932</v>
      </c>
      <c r="E90" s="52"/>
      <c r="F90" s="38"/>
      <c r="G90" s="54"/>
    </row>
    <row r="91" spans="1:10" ht="40.5" customHeight="1">
      <c r="A91" s="72">
        <v>8</v>
      </c>
      <c r="B91" s="56" t="s">
        <v>140</v>
      </c>
      <c r="C91" s="75" t="s">
        <v>8</v>
      </c>
      <c r="D91" s="54">
        <v>1093</v>
      </c>
      <c r="E91" s="52"/>
      <c r="F91" s="38"/>
      <c r="G91" s="54"/>
      <c r="I91" s="137">
        <v>1932</v>
      </c>
      <c r="J91" s="118" t="s">
        <v>111</v>
      </c>
    </row>
    <row r="92" spans="1:10" ht="39" customHeight="1">
      <c r="A92" s="72">
        <v>9</v>
      </c>
      <c r="B92" s="70" t="s">
        <v>141</v>
      </c>
      <c r="C92" s="75" t="s">
        <v>8</v>
      </c>
      <c r="D92" s="88">
        <v>235</v>
      </c>
      <c r="E92" s="52"/>
      <c r="F92" s="38"/>
      <c r="G92" s="88"/>
      <c r="I92" s="137">
        <v>1093</v>
      </c>
      <c r="J92" s="118" t="s">
        <v>112</v>
      </c>
    </row>
    <row r="93" spans="1:10" ht="42" customHeight="1">
      <c r="A93" s="72">
        <v>10</v>
      </c>
      <c r="B93" s="70" t="s">
        <v>44</v>
      </c>
      <c r="C93" s="75" t="s">
        <v>8</v>
      </c>
      <c r="D93" s="54">
        <v>105</v>
      </c>
      <c r="E93" s="52"/>
      <c r="F93" s="38"/>
      <c r="G93" s="54"/>
      <c r="I93" s="137">
        <v>235</v>
      </c>
      <c r="J93" s="118" t="s">
        <v>113</v>
      </c>
    </row>
    <row r="94" spans="1:10" ht="40.5" customHeight="1">
      <c r="A94" s="72">
        <v>11</v>
      </c>
      <c r="B94" s="56" t="s">
        <v>68</v>
      </c>
      <c r="C94" s="75" t="s">
        <v>8</v>
      </c>
      <c r="D94" s="54">
        <v>729</v>
      </c>
      <c r="E94" s="52"/>
      <c r="F94" s="38"/>
      <c r="G94" s="54"/>
      <c r="I94" s="137">
        <v>105</v>
      </c>
      <c r="J94" s="118" t="s">
        <v>114</v>
      </c>
    </row>
    <row r="95" spans="1:10" ht="40.5" customHeight="1">
      <c r="A95" s="72">
        <v>12</v>
      </c>
      <c r="B95" s="56" t="s">
        <v>94</v>
      </c>
      <c r="C95" s="75" t="s">
        <v>8</v>
      </c>
      <c r="D95" s="54">
        <v>450</v>
      </c>
      <c r="E95" s="52"/>
      <c r="F95" s="38"/>
      <c r="G95" s="54"/>
      <c r="I95" s="137">
        <v>829</v>
      </c>
      <c r="J95" s="118" t="s">
        <v>115</v>
      </c>
    </row>
    <row r="96" spans="1:10" s="18" customFormat="1" ht="22.5" customHeight="1">
      <c r="A96" s="72">
        <v>13</v>
      </c>
      <c r="B96" s="59" t="s">
        <v>38</v>
      </c>
      <c r="C96" s="75" t="s">
        <v>3</v>
      </c>
      <c r="D96" s="90">
        <v>2</v>
      </c>
      <c r="E96" s="52"/>
      <c r="F96" s="38"/>
      <c r="G96" s="17"/>
      <c r="I96" s="137">
        <f>SUM(I91:I95)</f>
        <v>4194</v>
      </c>
      <c r="J96" s="137"/>
    </row>
    <row r="97" spans="1:7" s="18" customFormat="1" ht="21.75" customHeight="1">
      <c r="A97" s="72">
        <v>14</v>
      </c>
      <c r="B97" s="59" t="s">
        <v>52</v>
      </c>
      <c r="C97" s="75" t="s">
        <v>3</v>
      </c>
      <c r="D97" s="90">
        <v>2</v>
      </c>
      <c r="E97" s="52"/>
      <c r="F97" s="38"/>
      <c r="G97" s="17"/>
    </row>
    <row r="98" spans="1:7" s="18" customFormat="1" ht="22.5" customHeight="1">
      <c r="A98" s="72">
        <v>15</v>
      </c>
      <c r="B98" s="59" t="s">
        <v>64</v>
      </c>
      <c r="C98" s="75" t="s">
        <v>3</v>
      </c>
      <c r="D98" s="90">
        <v>1</v>
      </c>
      <c r="E98" s="52"/>
      <c r="F98" s="38"/>
      <c r="G98" s="17"/>
    </row>
    <row r="99" spans="1:7" s="18" customFormat="1" ht="21.75" customHeight="1">
      <c r="A99" s="72">
        <v>16</v>
      </c>
      <c r="B99" s="59" t="s">
        <v>95</v>
      </c>
      <c r="C99" s="75" t="s">
        <v>3</v>
      </c>
      <c r="D99" s="90">
        <v>1</v>
      </c>
      <c r="E99" s="52"/>
      <c r="F99" s="38"/>
      <c r="G99" s="17"/>
    </row>
    <row r="100" spans="1:7" s="18" customFormat="1" ht="21.75" customHeight="1">
      <c r="A100" s="72">
        <v>17</v>
      </c>
      <c r="B100" s="59" t="s">
        <v>87</v>
      </c>
      <c r="C100" s="75" t="s">
        <v>3</v>
      </c>
      <c r="D100" s="92">
        <v>2</v>
      </c>
      <c r="E100" s="52"/>
      <c r="F100" s="38"/>
      <c r="G100" s="17"/>
    </row>
    <row r="101" spans="1:7" s="18" customFormat="1" ht="21.75" customHeight="1">
      <c r="A101" s="72">
        <v>18</v>
      </c>
      <c r="B101" s="59" t="s">
        <v>76</v>
      </c>
      <c r="C101" s="75" t="s">
        <v>3</v>
      </c>
      <c r="D101" s="92">
        <v>2</v>
      </c>
      <c r="E101" s="52"/>
      <c r="F101" s="38"/>
      <c r="G101" s="17"/>
    </row>
    <row r="102" spans="1:7" s="18" customFormat="1" ht="21.75" customHeight="1">
      <c r="A102" s="72">
        <v>19</v>
      </c>
      <c r="B102" s="109" t="s">
        <v>88</v>
      </c>
      <c r="C102" s="110" t="s">
        <v>3</v>
      </c>
      <c r="D102" s="111">
        <v>3</v>
      </c>
      <c r="E102" s="112"/>
      <c r="F102" s="38"/>
      <c r="G102" s="17"/>
    </row>
    <row r="103" spans="1:7" s="18" customFormat="1" ht="30" customHeight="1">
      <c r="A103" s="72">
        <v>20</v>
      </c>
      <c r="B103" s="123" t="s">
        <v>96</v>
      </c>
      <c r="C103" s="75" t="s">
        <v>3</v>
      </c>
      <c r="D103" s="92">
        <v>1</v>
      </c>
      <c r="E103" s="52"/>
      <c r="F103" s="38"/>
      <c r="G103" s="17"/>
    </row>
    <row r="104" spans="1:7" s="18" customFormat="1" ht="33" customHeight="1">
      <c r="A104" s="72">
        <v>21</v>
      </c>
      <c r="B104" s="123" t="s">
        <v>90</v>
      </c>
      <c r="C104" s="124" t="s">
        <v>3</v>
      </c>
      <c r="D104" s="128">
        <v>2</v>
      </c>
      <c r="E104" s="113"/>
      <c r="F104" s="38"/>
      <c r="G104" s="17"/>
    </row>
    <row r="105" spans="1:7" s="146" customFormat="1" ht="34.5" customHeight="1" hidden="1">
      <c r="A105" s="150">
        <v>19</v>
      </c>
      <c r="B105" s="139" t="s">
        <v>116</v>
      </c>
      <c r="C105" s="151" t="s">
        <v>3</v>
      </c>
      <c r="D105" s="151">
        <v>0</v>
      </c>
      <c r="E105" s="152"/>
      <c r="F105" s="138"/>
      <c r="G105" s="153"/>
    </row>
    <row r="106" spans="1:11" ht="23.25" customHeight="1">
      <c r="A106" s="72">
        <v>22</v>
      </c>
      <c r="B106" s="109" t="s">
        <v>98</v>
      </c>
      <c r="C106" s="117" t="s">
        <v>3</v>
      </c>
      <c r="D106" s="112">
        <v>4</v>
      </c>
      <c r="E106" s="113"/>
      <c r="F106" s="38"/>
      <c r="G106" s="17"/>
      <c r="K106" s="18"/>
    </row>
    <row r="107" spans="1:10" s="18" customFormat="1" ht="21.75" customHeight="1">
      <c r="A107" s="72">
        <v>23</v>
      </c>
      <c r="B107" s="121" t="s">
        <v>97</v>
      </c>
      <c r="C107" s="110" t="s">
        <v>3</v>
      </c>
      <c r="D107" s="111">
        <v>2</v>
      </c>
      <c r="E107" s="112"/>
      <c r="F107" s="38"/>
      <c r="G107" s="17"/>
      <c r="I107" s="2"/>
      <c r="J107" s="2"/>
    </row>
    <row r="108" spans="1:11" ht="15.75">
      <c r="A108" s="72">
        <v>24</v>
      </c>
      <c r="B108" s="70" t="s">
        <v>99</v>
      </c>
      <c r="C108" s="57" t="s">
        <v>3</v>
      </c>
      <c r="D108" s="91">
        <v>38</v>
      </c>
      <c r="E108" s="52"/>
      <c r="F108" s="38"/>
      <c r="G108" s="11"/>
      <c r="K108" s="18"/>
    </row>
    <row r="109" spans="1:7" ht="15.75">
      <c r="A109" s="72">
        <v>25</v>
      </c>
      <c r="B109" s="70" t="s">
        <v>55</v>
      </c>
      <c r="C109" s="57" t="s">
        <v>3</v>
      </c>
      <c r="D109" s="91">
        <v>1</v>
      </c>
      <c r="E109" s="52"/>
      <c r="F109" s="38"/>
      <c r="G109" s="11"/>
    </row>
    <row r="110" spans="1:7" ht="22.5" customHeight="1">
      <c r="A110" s="72">
        <v>26</v>
      </c>
      <c r="B110" s="70" t="s">
        <v>117</v>
      </c>
      <c r="C110" s="57" t="s">
        <v>3</v>
      </c>
      <c r="D110" s="88">
        <v>1</v>
      </c>
      <c r="E110" s="52"/>
      <c r="F110" s="38"/>
      <c r="G110" s="11"/>
    </row>
    <row r="111" spans="1:7" ht="26.25" customHeight="1">
      <c r="A111" s="72">
        <v>27</v>
      </c>
      <c r="B111" s="70" t="s">
        <v>89</v>
      </c>
      <c r="C111" s="57" t="s">
        <v>3</v>
      </c>
      <c r="D111" s="88">
        <v>3</v>
      </c>
      <c r="E111" s="52"/>
      <c r="F111" s="38"/>
      <c r="G111" s="11"/>
    </row>
    <row r="112" spans="1:7" ht="23.25" customHeight="1">
      <c r="A112" s="72">
        <v>28</v>
      </c>
      <c r="B112" s="56" t="s">
        <v>77</v>
      </c>
      <c r="C112" s="71" t="s">
        <v>3</v>
      </c>
      <c r="D112" s="91">
        <v>10</v>
      </c>
      <c r="E112" s="52"/>
      <c r="F112" s="38"/>
      <c r="G112" s="19"/>
    </row>
    <row r="113" spans="1:7" ht="23.25" customHeight="1">
      <c r="A113" s="72">
        <v>29</v>
      </c>
      <c r="B113" s="70" t="s">
        <v>105</v>
      </c>
      <c r="C113" s="57" t="s">
        <v>3</v>
      </c>
      <c r="D113" s="88">
        <v>1</v>
      </c>
      <c r="E113" s="52"/>
      <c r="F113" s="38"/>
      <c r="G113" s="19"/>
    </row>
    <row r="114" spans="1:7" ht="23.25" customHeight="1">
      <c r="A114" s="72">
        <v>30</v>
      </c>
      <c r="B114" s="59" t="s">
        <v>100</v>
      </c>
      <c r="C114" s="57" t="s">
        <v>3</v>
      </c>
      <c r="D114" s="88">
        <v>2</v>
      </c>
      <c r="E114" s="52"/>
      <c r="F114" s="38"/>
      <c r="G114" s="19"/>
    </row>
    <row r="115" spans="1:7" ht="23.25" customHeight="1">
      <c r="A115" s="72">
        <v>31</v>
      </c>
      <c r="B115" s="59" t="s">
        <v>86</v>
      </c>
      <c r="C115" s="57" t="s">
        <v>3</v>
      </c>
      <c r="D115" s="88">
        <v>4</v>
      </c>
      <c r="E115" s="52"/>
      <c r="F115" s="38"/>
      <c r="G115" s="19"/>
    </row>
    <row r="116" spans="1:7" ht="23.25" customHeight="1">
      <c r="A116" s="72">
        <v>32</v>
      </c>
      <c r="B116" s="56" t="s">
        <v>142</v>
      </c>
      <c r="C116" s="57" t="s">
        <v>3</v>
      </c>
      <c r="D116" s="88">
        <v>2</v>
      </c>
      <c r="E116" s="52"/>
      <c r="F116" s="38"/>
      <c r="G116" s="19"/>
    </row>
    <row r="117" spans="1:7" ht="23.25" customHeight="1">
      <c r="A117" s="72">
        <v>33</v>
      </c>
      <c r="B117" s="56" t="s">
        <v>77</v>
      </c>
      <c r="C117" s="71" t="s">
        <v>3</v>
      </c>
      <c r="D117" s="91">
        <v>8</v>
      </c>
      <c r="E117" s="52"/>
      <c r="F117" s="38"/>
      <c r="G117" s="19"/>
    </row>
    <row r="118" spans="1:7" ht="84.75" customHeight="1">
      <c r="A118" s="72">
        <v>34</v>
      </c>
      <c r="B118" s="120" t="s">
        <v>92</v>
      </c>
      <c r="C118" s="110" t="s">
        <v>14</v>
      </c>
      <c r="D118" s="111">
        <v>55</v>
      </c>
      <c r="E118" s="112"/>
      <c r="F118" s="38"/>
      <c r="G118" s="19"/>
    </row>
    <row r="119" spans="1:7" ht="29.25" customHeight="1">
      <c r="A119" s="72">
        <v>36</v>
      </c>
      <c r="B119" s="39" t="s">
        <v>9</v>
      </c>
      <c r="C119" s="74" t="s">
        <v>3</v>
      </c>
      <c r="D119" s="90">
        <v>1</v>
      </c>
      <c r="E119" s="129"/>
      <c r="F119" s="38"/>
      <c r="G119" s="19"/>
    </row>
    <row r="120" spans="1:7" ht="27.75" customHeight="1">
      <c r="A120" s="161" t="s">
        <v>29</v>
      </c>
      <c r="B120" s="162"/>
      <c r="C120" s="162"/>
      <c r="D120" s="162"/>
      <c r="E120" s="163"/>
      <c r="F120" s="99">
        <f>SUM(F83:F119)</f>
        <v>0</v>
      </c>
      <c r="G120" s="100"/>
    </row>
    <row r="121" spans="1:20" ht="30.75" customHeight="1" thickBot="1">
      <c r="A121" s="164" t="s">
        <v>11</v>
      </c>
      <c r="B121" s="165"/>
      <c r="C121" s="102"/>
      <c r="D121" s="102"/>
      <c r="E121" s="103"/>
      <c r="F121" s="104">
        <f>SUM(F120+F81+F69+F41+F14)</f>
        <v>0</v>
      </c>
      <c r="G121" s="105"/>
      <c r="I121" s="7"/>
      <c r="T121" s="7" t="e">
        <f>F121-#REF!</f>
        <v>#REF!</v>
      </c>
    </row>
    <row r="122" spans="1:7" ht="48" customHeight="1">
      <c r="A122" s="166"/>
      <c r="B122" s="166"/>
      <c r="C122" s="166"/>
      <c r="D122" s="166"/>
      <c r="E122" s="166"/>
      <c r="F122" s="166"/>
      <c r="G122" s="166"/>
    </row>
    <row r="123" spans="2:7" ht="15.75">
      <c r="B123" s="130"/>
      <c r="C123" s="167"/>
      <c r="D123" s="167"/>
      <c r="E123" s="167"/>
      <c r="F123" s="14"/>
      <c r="G123" s="33"/>
    </row>
    <row r="124" spans="2:7" ht="15.75">
      <c r="B124" s="130"/>
      <c r="C124" s="159"/>
      <c r="D124" s="159"/>
      <c r="E124" s="159"/>
      <c r="F124" s="14"/>
      <c r="G124" s="76"/>
    </row>
    <row r="125" spans="2:8" ht="15.75">
      <c r="B125" s="77"/>
      <c r="C125" s="159"/>
      <c r="D125" s="159"/>
      <c r="E125" s="159"/>
      <c r="F125" s="34"/>
      <c r="G125" s="160"/>
      <c r="H125" s="160"/>
    </row>
    <row r="126" ht="12.75">
      <c r="F126" s="34"/>
    </row>
  </sheetData>
  <sheetProtection/>
  <mergeCells count="19">
    <mergeCell ref="A1:G1"/>
    <mergeCell ref="C2:G4"/>
    <mergeCell ref="A6:F6"/>
    <mergeCell ref="A14:E14"/>
    <mergeCell ref="B15:G15"/>
    <mergeCell ref="A16:F16"/>
    <mergeCell ref="A41:E41"/>
    <mergeCell ref="A42:F42"/>
    <mergeCell ref="A69:E69"/>
    <mergeCell ref="A70:G70"/>
    <mergeCell ref="A81:E81"/>
    <mergeCell ref="A82:G82"/>
    <mergeCell ref="C125:E125"/>
    <mergeCell ref="G125:H125"/>
    <mergeCell ref="A120:E120"/>
    <mergeCell ref="A121:B121"/>
    <mergeCell ref="A122:G122"/>
    <mergeCell ref="C123:E123"/>
    <mergeCell ref="C124:E124"/>
  </mergeCells>
  <printOptions horizontalCentered="1" verticalCentered="1"/>
  <pageMargins left="0" right="0" top="0.1" bottom="0" header="0.17" footer="0.23"/>
  <pageSetup horizontalDpi="600" verticalDpi="600" orientation="landscape" paperSize="9" scale="55" r:id="rId1"/>
  <headerFooter alignWithMargins="0">
    <oddFooter>&amp;CPage &amp;P of &amp;N</oddFooter>
  </headerFooter>
  <rowBreaks count="5" manualBreakCount="5">
    <brk id="15" max="8" man="1"/>
    <brk id="22" max="8" man="1"/>
    <brk id="41" max="8" man="1"/>
    <brk id="69" max="8"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 Naeem</dc:creator>
  <cp:keywords/>
  <dc:description/>
  <cp:lastModifiedBy>MRT www.Win2Farsi.com</cp:lastModifiedBy>
  <cp:lastPrinted>2020-05-19T10:47:52Z</cp:lastPrinted>
  <dcterms:created xsi:type="dcterms:W3CDTF">2006-10-14T05:58:40Z</dcterms:created>
  <dcterms:modified xsi:type="dcterms:W3CDTF">2020-09-17T04:41:01Z</dcterms:modified>
  <cp:category/>
  <cp:version/>
  <cp:contentType/>
  <cp:contentStatus/>
</cp:coreProperties>
</file>